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Desktop\MAI\"/>
    </mc:Choice>
  </mc:AlternateContent>
  <xr:revisionPtr revIDLastSave="0" documentId="13_ncr:1_{3C14C542-1590-44FA-892D-DFB8DD7209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imene 18" sheetId="1" r:id="rId1"/>
    <sheet name="esimene 19" sheetId="2" r:id="rId2"/>
    <sheet name="esimene 20" sheetId="3" r:id="rId3"/>
    <sheet name="esimene 21" sheetId="4" r:id="rId4"/>
    <sheet name="teine 18" sheetId="5" r:id="rId5"/>
    <sheet name="teine 19" sheetId="6" r:id="rId6"/>
    <sheet name="teine 20" sheetId="7" r:id="rId7"/>
    <sheet name="teine 21" sheetId="8" r:id="rId8"/>
    <sheet name="kolmas 18" sheetId="9" r:id="rId9"/>
    <sheet name="kolmas 19" sheetId="10" r:id="rId10"/>
    <sheet name="kolmas 20" sheetId="11" r:id="rId11"/>
    <sheet name="kolmas 21" sheetId="12" r:id="rId12"/>
  </sheets>
  <externalReferences>
    <externalReference r:id="rId13"/>
  </externalReferences>
  <definedNames>
    <definedName name="_xlnm.Print_Area" localSheetId="2">'esimene 20'!$A$1:$G$53</definedName>
    <definedName name="_xlnm.Print_Area" localSheetId="3">'esimene 21'!$A$1:$G$53</definedName>
    <definedName name="_xlnm.Print_Area" localSheetId="10">'kolmas 20'!$A$1:$G$53</definedName>
    <definedName name="_xlnm.Print_Area" localSheetId="11">'kolmas 21'!$A$1:$G$53</definedName>
  </definedNames>
  <calcPr calcId="191029"/>
</workbook>
</file>

<file path=xl/calcChain.xml><?xml version="1.0" encoding="utf-8"?>
<calcChain xmlns="http://schemas.openxmlformats.org/spreadsheetml/2006/main">
  <c r="E12" i="7" l="1"/>
  <c r="F12" i="7"/>
  <c r="G12" i="7"/>
  <c r="E20" i="7"/>
  <c r="F20" i="7"/>
  <c r="G20" i="7"/>
  <c r="E31" i="7"/>
  <c r="F31" i="7"/>
  <c r="G31" i="7"/>
  <c r="F23" i="12" l="1"/>
  <c r="E43" i="12"/>
  <c r="B46" i="12" l="1"/>
  <c r="D35" i="12"/>
  <c r="E35" i="12"/>
  <c r="F35" i="12"/>
  <c r="G35" i="12"/>
  <c r="D36" i="12"/>
  <c r="E36" i="12"/>
  <c r="F36" i="12"/>
  <c r="G36" i="12"/>
  <c r="D37" i="12"/>
  <c r="E37" i="12"/>
  <c r="F37" i="12"/>
  <c r="G37" i="12"/>
  <c r="D38" i="12"/>
  <c r="E38" i="12"/>
  <c r="F38" i="12"/>
  <c r="G38" i="12"/>
  <c r="D39" i="12"/>
  <c r="E39" i="12"/>
  <c r="F39" i="12"/>
  <c r="G39" i="12"/>
  <c r="E34" i="12"/>
  <c r="F34" i="12"/>
  <c r="G34" i="12"/>
  <c r="B35" i="12"/>
  <c r="B36" i="12"/>
  <c r="B37" i="12"/>
  <c r="B38" i="12"/>
  <c r="D24" i="12"/>
  <c r="E24" i="12"/>
  <c r="F24" i="12"/>
  <c r="G24" i="12"/>
  <c r="D25" i="12"/>
  <c r="E25" i="12"/>
  <c r="F25" i="12"/>
  <c r="G25" i="12"/>
  <c r="D26" i="12"/>
  <c r="E26" i="12"/>
  <c r="F26" i="12"/>
  <c r="G26" i="12"/>
  <c r="D27" i="12"/>
  <c r="E27" i="12"/>
  <c r="F27" i="12"/>
  <c r="G27" i="12"/>
  <c r="D28" i="12"/>
  <c r="E28" i="12"/>
  <c r="F28" i="12"/>
  <c r="G28" i="12"/>
  <c r="D29" i="12"/>
  <c r="E29" i="12"/>
  <c r="F29" i="12"/>
  <c r="G29" i="12"/>
  <c r="D30" i="12"/>
  <c r="E30" i="12"/>
  <c r="F30" i="12"/>
  <c r="G30" i="12"/>
  <c r="E23" i="12"/>
  <c r="G23" i="12"/>
  <c r="B24" i="12"/>
  <c r="B25" i="12"/>
  <c r="B26" i="12"/>
  <c r="B27" i="12"/>
  <c r="B28" i="12"/>
  <c r="B29" i="12"/>
  <c r="D16" i="12"/>
  <c r="E16" i="12"/>
  <c r="F16" i="12"/>
  <c r="G16" i="12"/>
  <c r="D17" i="12"/>
  <c r="E17" i="12"/>
  <c r="F17" i="12"/>
  <c r="G17" i="12"/>
  <c r="D18" i="12"/>
  <c r="E18" i="12"/>
  <c r="F18" i="12"/>
  <c r="G18" i="12"/>
  <c r="D19" i="12"/>
  <c r="E19" i="12"/>
  <c r="F19" i="12"/>
  <c r="G19" i="12"/>
  <c r="E15" i="12"/>
  <c r="F15" i="12"/>
  <c r="G15" i="12"/>
  <c r="B16" i="12"/>
  <c r="B17" i="12"/>
  <c r="B18" i="12"/>
  <c r="B36" i="10"/>
  <c r="B37" i="10"/>
  <c r="B38" i="10"/>
  <c r="E38" i="9"/>
  <c r="F38" i="9"/>
  <c r="G38" i="9"/>
  <c r="D35" i="9"/>
  <c r="D36" i="9"/>
  <c r="D37" i="9"/>
  <c r="D38" i="9"/>
  <c r="B35" i="9"/>
  <c r="B36" i="9"/>
  <c r="B37" i="9"/>
  <c r="B38" i="9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E34" i="4"/>
  <c r="F34" i="4"/>
  <c r="G34" i="4"/>
  <c r="B35" i="4"/>
  <c r="B36" i="4"/>
  <c r="B37" i="4"/>
  <c r="B38" i="4"/>
  <c r="B39" i="4"/>
  <c r="D34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E23" i="4"/>
  <c r="F23" i="4"/>
  <c r="G2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E43" i="4"/>
  <c r="F43" i="4"/>
  <c r="G43" i="4"/>
  <c r="B46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E42" i="3"/>
  <c r="F42" i="3"/>
  <c r="G42" i="3"/>
  <c r="B43" i="3"/>
  <c r="B44" i="3"/>
  <c r="B45" i="3"/>
  <c r="B47" i="3"/>
  <c r="B48" i="3"/>
  <c r="B49" i="3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  <c r="E43" i="2"/>
  <c r="F43" i="2"/>
  <c r="G43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E24" i="2"/>
  <c r="F24" i="2"/>
  <c r="G24" i="2"/>
  <c r="D24" i="2"/>
  <c r="B24" i="9"/>
  <c r="B25" i="9"/>
  <c r="B26" i="9"/>
  <c r="B27" i="9"/>
  <c r="B28" i="9"/>
  <c r="B29" i="9"/>
  <c r="B16" i="9"/>
  <c r="B17" i="9"/>
  <c r="B18" i="9"/>
  <c r="D43" i="11"/>
  <c r="E43" i="11"/>
  <c r="F43" i="11"/>
  <c r="G43" i="11"/>
  <c r="D44" i="11"/>
  <c r="E44" i="11"/>
  <c r="F44" i="11"/>
  <c r="G44" i="11"/>
  <c r="D45" i="11"/>
  <c r="E45" i="11"/>
  <c r="F45" i="11"/>
  <c r="G45" i="11"/>
  <c r="D46" i="11"/>
  <c r="E46" i="11"/>
  <c r="F46" i="11"/>
  <c r="G46" i="11"/>
  <c r="D47" i="11"/>
  <c r="E47" i="11"/>
  <c r="F47" i="11"/>
  <c r="G47" i="11"/>
  <c r="D48" i="11"/>
  <c r="E48" i="11"/>
  <c r="F48" i="11"/>
  <c r="G48" i="11"/>
  <c r="D49" i="11"/>
  <c r="E49" i="11"/>
  <c r="F49" i="11"/>
  <c r="G49" i="11"/>
  <c r="E42" i="11"/>
  <c r="F42" i="11"/>
  <c r="G42" i="11"/>
  <c r="B43" i="11"/>
  <c r="B44" i="11"/>
  <c r="B45" i="11"/>
  <c r="B46" i="11"/>
  <c r="B47" i="11"/>
  <c r="B48" i="11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E15" i="9"/>
  <c r="F15" i="9"/>
  <c r="G15" i="9"/>
  <c r="E20" i="12" l="1"/>
  <c r="D32" i="2"/>
  <c r="G8" i="6" l="1"/>
  <c r="F8" i="6"/>
  <c r="G7" i="6"/>
  <c r="F7" i="6"/>
  <c r="E7" i="6"/>
  <c r="B7" i="6"/>
  <c r="B30" i="4" l="1"/>
  <c r="B24" i="4"/>
  <c r="B25" i="4"/>
  <c r="B26" i="4"/>
  <c r="B27" i="4"/>
  <c r="B28" i="4"/>
  <c r="B29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E15" i="4"/>
  <c r="F15" i="4"/>
  <c r="G15" i="4"/>
  <c r="B16" i="4"/>
  <c r="B17" i="4"/>
  <c r="B18" i="4"/>
  <c r="B19" i="4"/>
  <c r="B44" i="4"/>
  <c r="B45" i="4"/>
  <c r="B46" i="4"/>
  <c r="B47" i="4"/>
  <c r="B48" i="4"/>
  <c r="B49" i="4"/>
  <c r="B20" i="3"/>
  <c r="B25" i="2"/>
  <c r="B26" i="2"/>
  <c r="B27" i="2"/>
  <c r="B28" i="2"/>
  <c r="B29" i="2"/>
  <c r="B30" i="2"/>
  <c r="B31" i="2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E35" i="1"/>
  <c r="F35" i="1"/>
  <c r="G35" i="1"/>
  <c r="D34" i="1"/>
  <c r="E34" i="1"/>
  <c r="F34" i="1"/>
  <c r="G34" i="1"/>
  <c r="B35" i="1"/>
  <c r="B36" i="1"/>
  <c r="B37" i="1"/>
  <c r="B38" i="1"/>
  <c r="B39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E15" i="1"/>
  <c r="F15" i="1"/>
  <c r="G15" i="1"/>
  <c r="B16" i="1"/>
  <c r="B17" i="1"/>
  <c r="B18" i="1"/>
  <c r="B19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B44" i="1"/>
  <c r="B45" i="1"/>
  <c r="B46" i="1"/>
  <c r="B47" i="1"/>
  <c r="B48" i="1"/>
  <c r="B49" i="1"/>
  <c r="B50" i="1"/>
  <c r="D40" i="8"/>
  <c r="E40" i="8"/>
  <c r="F40" i="8"/>
  <c r="G40" i="8"/>
  <c r="D40" i="5"/>
  <c r="E40" i="5"/>
  <c r="F40" i="5"/>
  <c r="G40" i="5"/>
  <c r="G35" i="11" l="1"/>
  <c r="G36" i="11"/>
  <c r="G37" i="11"/>
  <c r="G38" i="11"/>
  <c r="F35" i="11"/>
  <c r="F36" i="11"/>
  <c r="F37" i="11"/>
  <c r="F38" i="11"/>
  <c r="E35" i="11"/>
  <c r="E36" i="11"/>
  <c r="E37" i="11"/>
  <c r="E38" i="11"/>
  <c r="D35" i="11"/>
  <c r="D36" i="11"/>
  <c r="D37" i="11"/>
  <c r="D38" i="11"/>
  <c r="B35" i="11"/>
  <c r="B36" i="11"/>
  <c r="B37" i="11"/>
  <c r="G44" i="9"/>
  <c r="G45" i="9"/>
  <c r="G46" i="9"/>
  <c r="G47" i="9"/>
  <c r="F44" i="9"/>
  <c r="F45" i="9"/>
  <c r="F46" i="9"/>
  <c r="F47" i="9"/>
  <c r="E44" i="9"/>
  <c r="E45" i="9"/>
  <c r="E46" i="9"/>
  <c r="E47" i="9"/>
  <c r="D44" i="9"/>
  <c r="D45" i="9"/>
  <c r="D46" i="9"/>
  <c r="D47" i="9"/>
  <c r="B44" i="9"/>
  <c r="B45" i="9"/>
  <c r="B46" i="9"/>
  <c r="B47" i="9"/>
  <c r="B49" i="9"/>
  <c r="G35" i="3"/>
  <c r="G36" i="3"/>
  <c r="G37" i="3"/>
  <c r="G38" i="3"/>
  <c r="F35" i="3"/>
  <c r="F36" i="3"/>
  <c r="F37" i="3"/>
  <c r="F38" i="3"/>
  <c r="E35" i="3"/>
  <c r="E36" i="3"/>
  <c r="E37" i="3"/>
  <c r="E38" i="3"/>
  <c r="D35" i="3"/>
  <c r="D36" i="3"/>
  <c r="D37" i="3"/>
  <c r="D38" i="3"/>
  <c r="B35" i="3"/>
  <c r="B36" i="3"/>
  <c r="B37" i="3"/>
  <c r="B38" i="3"/>
  <c r="E43" i="1"/>
  <c r="F43" i="1"/>
  <c r="G43" i="1"/>
  <c r="D43" i="1"/>
  <c r="G47" i="12" l="1"/>
  <c r="F47" i="12"/>
  <c r="E47" i="12"/>
  <c r="D47" i="12"/>
  <c r="B47" i="12"/>
  <c r="G28" i="11"/>
  <c r="F28" i="11"/>
  <c r="E28" i="11"/>
  <c r="D28" i="11"/>
  <c r="B28" i="11"/>
  <c r="E48" i="9" l="1"/>
  <c r="F48" i="9"/>
  <c r="G48" i="9"/>
  <c r="D48" i="9"/>
  <c r="E27" i="9"/>
  <c r="F27" i="9"/>
  <c r="G27" i="9"/>
  <c r="D27" i="9"/>
  <c r="G16" i="11" l="1"/>
  <c r="G17" i="11"/>
  <c r="G18" i="11"/>
  <c r="G19" i="11"/>
  <c r="F16" i="11"/>
  <c r="F17" i="11"/>
  <c r="F18" i="11"/>
  <c r="F19" i="11"/>
  <c r="E16" i="11"/>
  <c r="E17" i="11"/>
  <c r="E18" i="11"/>
  <c r="E19" i="11"/>
  <c r="D16" i="11"/>
  <c r="D17" i="11"/>
  <c r="D18" i="11"/>
  <c r="D19" i="11"/>
  <c r="B16" i="11"/>
  <c r="B17" i="11"/>
  <c r="B18" i="11"/>
  <c r="G44" i="10"/>
  <c r="G45" i="10"/>
  <c r="G46" i="10"/>
  <c r="G47" i="10"/>
  <c r="G48" i="10"/>
  <c r="G49" i="10"/>
  <c r="G50" i="10"/>
  <c r="F44" i="10"/>
  <c r="F45" i="10"/>
  <c r="F46" i="10"/>
  <c r="F47" i="10"/>
  <c r="F48" i="10"/>
  <c r="F49" i="10"/>
  <c r="F50" i="10"/>
  <c r="E44" i="10"/>
  <c r="E45" i="10"/>
  <c r="E46" i="10"/>
  <c r="E47" i="10"/>
  <c r="E48" i="10"/>
  <c r="E49" i="10"/>
  <c r="E50" i="10"/>
  <c r="D44" i="10"/>
  <c r="D45" i="10"/>
  <c r="D46" i="10"/>
  <c r="D47" i="10"/>
  <c r="D48" i="10"/>
  <c r="D49" i="10"/>
  <c r="D50" i="10"/>
  <c r="B44" i="10"/>
  <c r="B45" i="10"/>
  <c r="B46" i="10"/>
  <c r="B47" i="10"/>
  <c r="B48" i="10"/>
  <c r="B49" i="10"/>
  <c r="G16" i="10"/>
  <c r="G17" i="10"/>
  <c r="G18" i="10"/>
  <c r="G19" i="10"/>
  <c r="G20" i="10"/>
  <c r="F16" i="10"/>
  <c r="F17" i="10"/>
  <c r="F18" i="10"/>
  <c r="F19" i="10"/>
  <c r="F20" i="10"/>
  <c r="E16" i="10"/>
  <c r="E17" i="10"/>
  <c r="E18" i="10"/>
  <c r="E19" i="10"/>
  <c r="E20" i="10"/>
  <c r="D16" i="10"/>
  <c r="D17" i="10"/>
  <c r="D18" i="10"/>
  <c r="D19" i="10"/>
  <c r="D20" i="10"/>
  <c r="B16" i="10"/>
  <c r="B17" i="10"/>
  <c r="B18" i="10"/>
  <c r="B19" i="10"/>
  <c r="B34" i="3"/>
  <c r="B28" i="3"/>
  <c r="D28" i="3"/>
  <c r="E28" i="3"/>
  <c r="F28" i="3"/>
  <c r="G28" i="3"/>
  <c r="B17" i="3"/>
  <c r="D17" i="3"/>
  <c r="E17" i="3"/>
  <c r="F17" i="3"/>
  <c r="G17" i="3"/>
  <c r="B47" i="2"/>
  <c r="B48" i="2"/>
  <c r="B17" i="2"/>
  <c r="D17" i="2"/>
  <c r="E17" i="2"/>
  <c r="F17" i="2"/>
  <c r="G17" i="2"/>
  <c r="G44" i="12"/>
  <c r="G45" i="12"/>
  <c r="G46" i="12"/>
  <c r="G48" i="12"/>
  <c r="G49" i="12"/>
  <c r="F44" i="12"/>
  <c r="F45" i="12"/>
  <c r="F46" i="12"/>
  <c r="F48" i="12"/>
  <c r="F49" i="12"/>
  <c r="E44" i="12"/>
  <c r="E45" i="12"/>
  <c r="E46" i="12"/>
  <c r="E48" i="12"/>
  <c r="E49" i="12"/>
  <c r="D44" i="12"/>
  <c r="D45" i="12"/>
  <c r="D46" i="12"/>
  <c r="D48" i="12"/>
  <c r="D49" i="12"/>
  <c r="F43" i="12"/>
  <c r="G43" i="12"/>
  <c r="D43" i="12"/>
  <c r="B44" i="12"/>
  <c r="B45" i="12"/>
  <c r="B48" i="12"/>
  <c r="B43" i="12"/>
  <c r="D15" i="4" l="1"/>
  <c r="D43" i="4"/>
  <c r="B43" i="4" l="1"/>
  <c r="D50" i="4" l="1"/>
  <c r="E51" i="5" l="1"/>
  <c r="F51" i="5"/>
  <c r="G51" i="5"/>
  <c r="D5" i="12" l="1"/>
  <c r="E5" i="12"/>
  <c r="F5" i="12"/>
  <c r="G5" i="12"/>
  <c r="D6" i="12"/>
  <c r="E6" i="12"/>
  <c r="F6" i="12"/>
  <c r="G6" i="12"/>
  <c r="D7" i="12"/>
  <c r="E7" i="12"/>
  <c r="F7" i="12"/>
  <c r="G7" i="12"/>
  <c r="D8" i="12"/>
  <c r="E8" i="12"/>
  <c r="F8" i="12"/>
  <c r="G8" i="12"/>
  <c r="D9" i="12"/>
  <c r="E9" i="12"/>
  <c r="F9" i="12"/>
  <c r="G9" i="12"/>
  <c r="D10" i="12"/>
  <c r="E10" i="12"/>
  <c r="F10" i="12"/>
  <c r="G10" i="12"/>
  <c r="D11" i="12"/>
  <c r="E11" i="12"/>
  <c r="F11" i="12"/>
  <c r="G11" i="12"/>
  <c r="E4" i="12"/>
  <c r="F4" i="12"/>
  <c r="G4" i="12"/>
  <c r="D34" i="12"/>
  <c r="D23" i="12"/>
  <c r="D15" i="12"/>
  <c r="D4" i="12"/>
  <c r="E34" i="11"/>
  <c r="F34" i="11"/>
  <c r="G34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D29" i="11"/>
  <c r="E29" i="11"/>
  <c r="F29" i="11"/>
  <c r="G29" i="11"/>
  <c r="D30" i="11"/>
  <c r="E30" i="11"/>
  <c r="F30" i="11"/>
  <c r="G30" i="11"/>
  <c r="E23" i="11"/>
  <c r="F23" i="11"/>
  <c r="G23" i="11"/>
  <c r="E15" i="11"/>
  <c r="F15" i="11"/>
  <c r="G15" i="11"/>
  <c r="D15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E4" i="11"/>
  <c r="F4" i="11"/>
  <c r="G4" i="11"/>
  <c r="D4" i="11"/>
  <c r="D42" i="11"/>
  <c r="D34" i="11"/>
  <c r="D23" i="11"/>
  <c r="E43" i="10"/>
  <c r="F43" i="10"/>
  <c r="G43" i="10"/>
  <c r="D36" i="10"/>
  <c r="E36" i="10"/>
  <c r="F36" i="10"/>
  <c r="G36" i="10"/>
  <c r="D37" i="10"/>
  <c r="E37" i="10"/>
  <c r="F37" i="10"/>
  <c r="G37" i="10"/>
  <c r="D38" i="10"/>
  <c r="E38" i="10"/>
  <c r="F38" i="10"/>
  <c r="G38" i="10"/>
  <c r="D39" i="10"/>
  <c r="E39" i="10"/>
  <c r="F39" i="10"/>
  <c r="G39" i="10"/>
  <c r="E35" i="10"/>
  <c r="F35" i="10"/>
  <c r="G35" i="10"/>
  <c r="D25" i="10"/>
  <c r="E25" i="10"/>
  <c r="F25" i="10"/>
  <c r="G25" i="10"/>
  <c r="D26" i="10"/>
  <c r="E26" i="10"/>
  <c r="F26" i="10"/>
  <c r="G26" i="10"/>
  <c r="D27" i="10"/>
  <c r="E27" i="10"/>
  <c r="F27" i="10"/>
  <c r="G27" i="10"/>
  <c r="D28" i="10"/>
  <c r="E28" i="10"/>
  <c r="F28" i="10"/>
  <c r="G28" i="10"/>
  <c r="D29" i="10"/>
  <c r="E29" i="10"/>
  <c r="F29" i="10"/>
  <c r="G29" i="10"/>
  <c r="D30" i="10"/>
  <c r="E30" i="10"/>
  <c r="F30" i="10"/>
  <c r="G30" i="10"/>
  <c r="D31" i="10"/>
  <c r="E31" i="10"/>
  <c r="F31" i="10"/>
  <c r="G31" i="10"/>
  <c r="E24" i="10"/>
  <c r="F24" i="10"/>
  <c r="G24" i="10"/>
  <c r="E15" i="10"/>
  <c r="F15" i="10"/>
  <c r="G15" i="10"/>
  <c r="D5" i="10"/>
  <c r="E5" i="10"/>
  <c r="F5" i="10"/>
  <c r="G5" i="10"/>
  <c r="D6" i="10"/>
  <c r="E6" i="10"/>
  <c r="F6" i="10"/>
  <c r="G6" i="10"/>
  <c r="D7" i="10"/>
  <c r="E7" i="10"/>
  <c r="F7" i="10"/>
  <c r="G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E4" i="10"/>
  <c r="F4" i="10"/>
  <c r="G4" i="10"/>
  <c r="D43" i="10"/>
  <c r="D35" i="10"/>
  <c r="D24" i="10"/>
  <c r="D15" i="10"/>
  <c r="D4" i="10"/>
  <c r="D49" i="9"/>
  <c r="E49" i="9"/>
  <c r="F49" i="9"/>
  <c r="G49" i="9"/>
  <c r="D50" i="9"/>
  <c r="E50" i="9"/>
  <c r="F50" i="9"/>
  <c r="G50" i="9"/>
  <c r="E43" i="9"/>
  <c r="F43" i="9"/>
  <c r="G43" i="9"/>
  <c r="E35" i="9"/>
  <c r="F35" i="9"/>
  <c r="G35" i="9"/>
  <c r="E36" i="9"/>
  <c r="F36" i="9"/>
  <c r="G36" i="9"/>
  <c r="E37" i="9"/>
  <c r="F37" i="9"/>
  <c r="G37" i="9"/>
  <c r="D39" i="9"/>
  <c r="E39" i="9"/>
  <c r="F39" i="9"/>
  <c r="G39" i="9"/>
  <c r="E34" i="9"/>
  <c r="F34" i="9"/>
  <c r="G34" i="9"/>
  <c r="D24" i="9"/>
  <c r="E24" i="9"/>
  <c r="F24" i="9"/>
  <c r="G24" i="9"/>
  <c r="D25" i="9"/>
  <c r="E25" i="9"/>
  <c r="F25" i="9"/>
  <c r="G25" i="9"/>
  <c r="D26" i="9"/>
  <c r="E26" i="9"/>
  <c r="F26" i="9"/>
  <c r="G26" i="9"/>
  <c r="D28" i="9"/>
  <c r="E28" i="9"/>
  <c r="F28" i="9"/>
  <c r="G28" i="9"/>
  <c r="D29" i="9"/>
  <c r="E29" i="9"/>
  <c r="F29" i="9"/>
  <c r="G29" i="9"/>
  <c r="D30" i="9"/>
  <c r="E30" i="9"/>
  <c r="F30" i="9"/>
  <c r="G30" i="9"/>
  <c r="E23" i="9"/>
  <c r="F23" i="9"/>
  <c r="G23" i="9"/>
  <c r="D43" i="9"/>
  <c r="D34" i="9"/>
  <c r="D23" i="9"/>
  <c r="D15" i="9"/>
  <c r="D40" i="4"/>
  <c r="D5" i="4"/>
  <c r="E5" i="4"/>
  <c r="F5" i="4"/>
  <c r="G5" i="4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E4" i="4"/>
  <c r="F4" i="4"/>
  <c r="G4" i="4"/>
  <c r="D23" i="4"/>
  <c r="D4" i="4"/>
  <c r="E34" i="3"/>
  <c r="F34" i="3"/>
  <c r="G34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9" i="3"/>
  <c r="E29" i="3"/>
  <c r="F29" i="3"/>
  <c r="G29" i="3"/>
  <c r="D30" i="3"/>
  <c r="E30" i="3"/>
  <c r="F30" i="3"/>
  <c r="G30" i="3"/>
  <c r="E23" i="3"/>
  <c r="F23" i="3"/>
  <c r="G23" i="3"/>
  <c r="D16" i="3"/>
  <c r="E16" i="3"/>
  <c r="F16" i="3"/>
  <c r="G16" i="3"/>
  <c r="D18" i="3"/>
  <c r="E18" i="3"/>
  <c r="F18" i="3"/>
  <c r="G18" i="3"/>
  <c r="D19" i="3"/>
  <c r="E19" i="3"/>
  <c r="F19" i="3"/>
  <c r="G19" i="3"/>
  <c r="E15" i="3"/>
  <c r="F15" i="3"/>
  <c r="G15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E4" i="3"/>
  <c r="F4" i="3"/>
  <c r="G4" i="3"/>
  <c r="D42" i="3"/>
  <c r="D34" i="3"/>
  <c r="D23" i="3"/>
  <c r="D15" i="3"/>
  <c r="D4" i="3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E35" i="2"/>
  <c r="F35" i="2"/>
  <c r="G35" i="2"/>
  <c r="D16" i="2"/>
  <c r="E16" i="2"/>
  <c r="F16" i="2"/>
  <c r="G16" i="2"/>
  <c r="D18" i="2"/>
  <c r="E18" i="2"/>
  <c r="F18" i="2"/>
  <c r="G18" i="2"/>
  <c r="D19" i="2"/>
  <c r="E19" i="2"/>
  <c r="F19" i="2"/>
  <c r="G19" i="2"/>
  <c r="D20" i="2"/>
  <c r="E20" i="2"/>
  <c r="F20" i="2"/>
  <c r="G20" i="2"/>
  <c r="E15" i="2"/>
  <c r="F15" i="2"/>
  <c r="G15" i="2"/>
  <c r="D43" i="2"/>
  <c r="D35" i="2"/>
  <c r="D15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E4" i="2"/>
  <c r="F4" i="2"/>
  <c r="G4" i="2"/>
  <c r="D4" i="2"/>
  <c r="D35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E23" i="1"/>
  <c r="F23" i="1"/>
  <c r="G23" i="1"/>
  <c r="D23" i="1"/>
  <c r="D15" i="1"/>
  <c r="G20" i="3" l="1"/>
  <c r="E20" i="3"/>
  <c r="F20" i="3"/>
  <c r="D20" i="3"/>
  <c r="G50" i="3"/>
  <c r="F40" i="4"/>
  <c r="E40" i="4"/>
  <c r="G40" i="4"/>
  <c r="B34" i="4" l="1"/>
  <c r="E31" i="11"/>
  <c r="F31" i="11"/>
  <c r="B25" i="10"/>
  <c r="B26" i="10"/>
  <c r="B27" i="10"/>
  <c r="B28" i="10"/>
  <c r="B29" i="10"/>
  <c r="B30" i="10"/>
  <c r="B34" i="12"/>
  <c r="A2" i="12"/>
  <c r="B23" i="12"/>
  <c r="B5" i="12"/>
  <c r="B6" i="12"/>
  <c r="B7" i="12"/>
  <c r="B8" i="12"/>
  <c r="B9" i="12"/>
  <c r="B10" i="12"/>
  <c r="B15" i="12"/>
  <c r="B4" i="12"/>
  <c r="G31" i="11"/>
  <c r="D31" i="11"/>
  <c r="B24" i="11"/>
  <c r="B25" i="11"/>
  <c r="B26" i="11"/>
  <c r="B27" i="11"/>
  <c r="B29" i="11"/>
  <c r="B10" i="10"/>
  <c r="B5" i="10"/>
  <c r="B6" i="10"/>
  <c r="B7" i="10"/>
  <c r="B8" i="10"/>
  <c r="B9" i="10"/>
  <c r="A2" i="4"/>
  <c r="B23" i="4"/>
  <c r="B15" i="4"/>
  <c r="B5" i="4"/>
  <c r="B6" i="4"/>
  <c r="B7" i="4"/>
  <c r="B8" i="4"/>
  <c r="B9" i="4"/>
  <c r="B10" i="4"/>
  <c r="B11" i="4"/>
  <c r="B4" i="4"/>
  <c r="B24" i="3"/>
  <c r="B25" i="3"/>
  <c r="B26" i="3"/>
  <c r="B27" i="3"/>
  <c r="B29" i="3"/>
  <c r="B30" i="3"/>
  <c r="B16" i="3"/>
  <c r="B18" i="3"/>
  <c r="B19" i="3"/>
  <c r="G51" i="2"/>
  <c r="F51" i="2"/>
  <c r="B44" i="2"/>
  <c r="B45" i="2"/>
  <c r="B46" i="2"/>
  <c r="B49" i="2"/>
  <c r="B50" i="2"/>
  <c r="B5" i="2"/>
  <c r="B6" i="2"/>
  <c r="B7" i="2"/>
  <c r="B8" i="2"/>
  <c r="B9" i="2"/>
  <c r="B10" i="2"/>
  <c r="B11" i="2"/>
  <c r="B24" i="1"/>
  <c r="B25" i="1"/>
  <c r="B26" i="1"/>
  <c r="B27" i="1"/>
  <c r="B28" i="1"/>
  <c r="B29" i="1"/>
  <c r="B30" i="1"/>
  <c r="E51" i="2" l="1"/>
  <c r="G51" i="10"/>
  <c r="D51" i="10"/>
  <c r="F51" i="10"/>
  <c r="E51" i="10"/>
  <c r="D20" i="4"/>
  <c r="G20" i="12"/>
  <c r="F20" i="12"/>
  <c r="G31" i="12"/>
  <c r="D20" i="12"/>
  <c r="D31" i="12"/>
  <c r="F31" i="12"/>
  <c r="E31" i="12"/>
  <c r="B40" i="12"/>
  <c r="B31" i="12"/>
  <c r="B20" i="12"/>
  <c r="B12" i="12"/>
  <c r="B42" i="11"/>
  <c r="B39" i="11"/>
  <c r="B34" i="11"/>
  <c r="B31" i="11"/>
  <c r="B23" i="11"/>
  <c r="B20" i="11"/>
  <c r="D20" i="11"/>
  <c r="B15" i="11"/>
  <c r="B12" i="11"/>
  <c r="B10" i="11"/>
  <c r="B9" i="11"/>
  <c r="B8" i="11"/>
  <c r="B7" i="11"/>
  <c r="B6" i="11"/>
  <c r="B5" i="11"/>
  <c r="B4" i="11"/>
  <c r="A2" i="11"/>
  <c r="B43" i="10"/>
  <c r="B40" i="10"/>
  <c r="B35" i="10"/>
  <c r="B32" i="10"/>
  <c r="B24" i="10"/>
  <c r="B21" i="10"/>
  <c r="B15" i="10"/>
  <c r="B12" i="10"/>
  <c r="E12" i="10"/>
  <c r="B4" i="10"/>
  <c r="A2" i="10"/>
  <c r="B43" i="9"/>
  <c r="B40" i="9"/>
  <c r="B34" i="9"/>
  <c r="B23" i="9"/>
  <c r="B20" i="9"/>
  <c r="B15" i="9"/>
  <c r="B12" i="9"/>
  <c r="A2" i="9"/>
  <c r="B40" i="4"/>
  <c r="B31" i="4"/>
  <c r="B20" i="4"/>
  <c r="B12" i="4"/>
  <c r="B42" i="3"/>
  <c r="B39" i="3"/>
  <c r="B31" i="3"/>
  <c r="B23" i="3"/>
  <c r="B15" i="3"/>
  <c r="B12" i="3"/>
  <c r="B11" i="3"/>
  <c r="B10" i="3"/>
  <c r="B9" i="3"/>
  <c r="B8" i="3"/>
  <c r="B7" i="3"/>
  <c r="B6" i="3"/>
  <c r="B5" i="3"/>
  <c r="B4" i="3"/>
  <c r="A2" i="3"/>
  <c r="D51" i="2"/>
  <c r="B43" i="2"/>
  <c r="B40" i="2"/>
  <c r="B39" i="2"/>
  <c r="B38" i="2"/>
  <c r="B37" i="2"/>
  <c r="B36" i="2"/>
  <c r="B35" i="2"/>
  <c r="B32" i="2"/>
  <c r="B24" i="2"/>
  <c r="B21" i="2"/>
  <c r="B20" i="2"/>
  <c r="B19" i="2"/>
  <c r="B18" i="2"/>
  <c r="B16" i="2"/>
  <c r="B15" i="2"/>
  <c r="B12" i="2"/>
  <c r="D12" i="2"/>
  <c r="B4" i="2"/>
  <c r="A2" i="2"/>
  <c r="F51" i="1"/>
  <c r="B43" i="1"/>
  <c r="B40" i="1"/>
  <c r="B34" i="1"/>
  <c r="B23" i="1"/>
  <c r="B20" i="1"/>
  <c r="B15" i="1"/>
  <c r="B12" i="1"/>
  <c r="A2" i="1"/>
  <c r="G50" i="8"/>
  <c r="F50" i="8"/>
  <c r="E50" i="8"/>
  <c r="D50" i="8"/>
  <c r="G31" i="8"/>
  <c r="F31" i="8"/>
  <c r="E31" i="8"/>
  <c r="D31" i="8"/>
  <c r="G20" i="8"/>
  <c r="F20" i="8"/>
  <c r="E20" i="8"/>
  <c r="D20" i="8"/>
  <c r="G12" i="8"/>
  <c r="F12" i="8"/>
  <c r="E12" i="8"/>
  <c r="D12" i="8"/>
  <c r="G50" i="7"/>
  <c r="F50" i="7"/>
  <c r="E50" i="7"/>
  <c r="D50" i="7"/>
  <c r="G39" i="7"/>
  <c r="F39" i="7"/>
  <c r="E39" i="7"/>
  <c r="D39" i="7"/>
  <c r="D31" i="7"/>
  <c r="D20" i="7"/>
  <c r="D12" i="7"/>
  <c r="G51" i="6"/>
  <c r="F51" i="6"/>
  <c r="E51" i="6"/>
  <c r="D51" i="6"/>
  <c r="G40" i="6"/>
  <c r="F40" i="6"/>
  <c r="E40" i="6"/>
  <c r="D40" i="6"/>
  <c r="G32" i="6"/>
  <c r="F32" i="6"/>
  <c r="E32" i="6"/>
  <c r="D32" i="6"/>
  <c r="G21" i="6"/>
  <c r="F21" i="6"/>
  <c r="E21" i="6"/>
  <c r="D21" i="6"/>
  <c r="G12" i="6"/>
  <c r="F12" i="6"/>
  <c r="E12" i="6"/>
  <c r="D12" i="6"/>
  <c r="G31" i="5"/>
  <c r="F31" i="5"/>
  <c r="E31" i="5"/>
  <c r="D31" i="5"/>
  <c r="G20" i="5"/>
  <c r="F20" i="5"/>
  <c r="E20" i="5"/>
  <c r="E53" i="5" s="1"/>
  <c r="D20" i="5"/>
  <c r="G12" i="5"/>
  <c r="F12" i="5"/>
  <c r="E12" i="5"/>
  <c r="D12" i="5"/>
  <c r="G31" i="1"/>
  <c r="G53" i="5" l="1"/>
  <c r="F53" i="5"/>
  <c r="E20" i="4"/>
  <c r="D40" i="10"/>
  <c r="D21" i="10"/>
  <c r="D39" i="11"/>
  <c r="F40" i="12"/>
  <c r="D40" i="12"/>
  <c r="G40" i="12"/>
  <c r="E40" i="12"/>
  <c r="G39" i="11"/>
  <c r="F12" i="10"/>
  <c r="D40" i="9"/>
  <c r="F40" i="9"/>
  <c r="F31" i="4"/>
  <c r="E31" i="4"/>
  <c r="D50" i="11"/>
  <c r="F39" i="3"/>
  <c r="D50" i="3"/>
  <c r="E39" i="3"/>
  <c r="G39" i="3"/>
  <c r="E40" i="2"/>
  <c r="F21" i="2"/>
  <c r="G12" i="2"/>
  <c r="D31" i="1"/>
  <c r="E51" i="1"/>
  <c r="F31" i="1"/>
  <c r="D40" i="1"/>
  <c r="G51" i="1"/>
  <c r="G52" i="8"/>
  <c r="F52" i="8"/>
  <c r="E20" i="11"/>
  <c r="G20" i="11"/>
  <c r="F20" i="11"/>
  <c r="G52" i="7"/>
  <c r="G40" i="2"/>
  <c r="G40" i="10"/>
  <c r="F40" i="2"/>
  <c r="D40" i="2"/>
  <c r="G12" i="3"/>
  <c r="F12" i="3"/>
  <c r="F12" i="12"/>
  <c r="G50" i="11"/>
  <c r="F50" i="4"/>
  <c r="G12" i="12"/>
  <c r="E31" i="3"/>
  <c r="D39" i="3"/>
  <c r="E39" i="11"/>
  <c r="F39" i="11"/>
  <c r="G31" i="3"/>
  <c r="E50" i="4"/>
  <c r="D31" i="4"/>
  <c r="D12" i="12"/>
  <c r="E50" i="3"/>
  <c r="F50" i="3"/>
  <c r="D50" i="12"/>
  <c r="G50" i="4"/>
  <c r="G31" i="4"/>
  <c r="F31" i="3"/>
  <c r="D31" i="3"/>
  <c r="E52" i="7"/>
  <c r="D12" i="11"/>
  <c r="G12" i="11"/>
  <c r="G12" i="4"/>
  <c r="E12" i="4"/>
  <c r="F12" i="11"/>
  <c r="F52" i="7"/>
  <c r="E12" i="12"/>
  <c r="E12" i="3"/>
  <c r="D52" i="7"/>
  <c r="F12" i="4"/>
  <c r="E12" i="11"/>
  <c r="D12" i="3"/>
  <c r="D12" i="4"/>
  <c r="F32" i="10"/>
  <c r="E21" i="2"/>
  <c r="G21" i="10"/>
  <c r="G21" i="2"/>
  <c r="G32" i="10"/>
  <c r="F53" i="6"/>
  <c r="F32" i="2"/>
  <c r="E32" i="2"/>
  <c r="G32" i="2"/>
  <c r="D21" i="2"/>
  <c r="G12" i="10"/>
  <c r="F12" i="2"/>
  <c r="E12" i="2"/>
  <c r="G51" i="9"/>
  <c r="G20" i="1"/>
  <c r="G40" i="1"/>
  <c r="E40" i="9"/>
  <c r="D20" i="9"/>
  <c r="F12" i="9"/>
  <c r="F20" i="1"/>
  <c r="D20" i="1"/>
  <c r="D52" i="8"/>
  <c r="E52" i="8"/>
  <c r="D53" i="6"/>
  <c r="D12" i="10"/>
  <c r="E21" i="10"/>
  <c r="F21" i="10"/>
  <c r="D32" i="10"/>
  <c r="E32" i="10"/>
  <c r="E40" i="10"/>
  <c r="F40" i="10"/>
  <c r="E53" i="6"/>
  <c r="G53" i="6"/>
  <c r="F51" i="9"/>
  <c r="G40" i="9"/>
  <c r="E51" i="9"/>
  <c r="D12" i="1"/>
  <c r="E20" i="1"/>
  <c r="E31" i="1"/>
  <c r="E40" i="1"/>
  <c r="F40" i="1"/>
  <c r="D12" i="9"/>
  <c r="G12" i="9"/>
  <c r="E12" i="9"/>
  <c r="D31" i="9"/>
  <c r="G31" i="9"/>
  <c r="F31" i="9"/>
  <c r="F50" i="12"/>
  <c r="E50" i="12"/>
  <c r="E20" i="9"/>
  <c r="E12" i="1"/>
  <c r="G50" i="12"/>
  <c r="E31" i="9"/>
  <c r="E53" i="9" l="1"/>
  <c r="E53" i="1"/>
  <c r="F53" i="1"/>
  <c r="G53" i="1"/>
  <c r="D53" i="10"/>
  <c r="E52" i="4"/>
  <c r="D52" i="3"/>
  <c r="D52" i="4"/>
  <c r="G20" i="4"/>
  <c r="G52" i="4" s="1"/>
  <c r="F20" i="4"/>
  <c r="F52" i="4" s="1"/>
  <c r="D52" i="11"/>
  <c r="G53" i="10"/>
  <c r="F52" i="12"/>
  <c r="E52" i="12"/>
  <c r="G52" i="12"/>
  <c r="D52" i="12"/>
  <c r="G52" i="11"/>
  <c r="F50" i="11"/>
  <c r="F52" i="11" s="1"/>
  <c r="E50" i="11"/>
  <c r="E52" i="11" s="1"/>
  <c r="E53" i="10"/>
  <c r="F53" i="2"/>
  <c r="E53" i="2"/>
  <c r="G53" i="2"/>
  <c r="G52" i="3"/>
  <c r="E52" i="3"/>
  <c r="D53" i="2"/>
  <c r="F52" i="3"/>
  <c r="F53" i="10"/>
  <c r="G20" i="9"/>
  <c r="G53" i="9" s="1"/>
  <c r="F20" i="9"/>
  <c r="F53" i="9" s="1"/>
  <c r="G12" i="1"/>
  <c r="F12" i="1"/>
  <c r="D51" i="9" l="1"/>
  <c r="D53" i="9" s="1"/>
  <c r="D51" i="1"/>
  <c r="D53" i="1" s="1"/>
  <c r="D51" i="5"/>
  <c r="D53" i="5" s="1"/>
</calcChain>
</file>

<file path=xl/sharedStrings.xml><?xml version="1.0" encoding="utf-8"?>
<sst xmlns="http://schemas.openxmlformats.org/spreadsheetml/2006/main" count="639" uniqueCount="92">
  <si>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</si>
  <si>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</si>
  <si>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</si>
  <si>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</si>
  <si>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</si>
  <si>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</si>
  <si>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</si>
  <si>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Tatar, aurutatud</t>
  </si>
  <si>
    <t>Riis, aurutatud</t>
  </si>
  <si>
    <t>PRIA Piimatooted (piim 50g, keefir 50g)</t>
  </si>
  <si>
    <t>Kokku:</t>
  </si>
  <si>
    <t>Teisipäev</t>
  </si>
  <si>
    <t>Kolmapäev</t>
  </si>
  <si>
    <t>Õun (PRIA)</t>
  </si>
  <si>
    <t>Neljapäev</t>
  </si>
  <si>
    <t>Reede</t>
  </si>
  <si>
    <t>Pirn (PRIA)</t>
  </si>
  <si>
    <t>Nädala keskmine:</t>
  </si>
  <si>
    <t>Menüü kaloraaž on arvestatud I vanuseastmele.</t>
  </si>
  <si>
    <t>PRIA KOOLIPIIMA JA PUUVILJA PAKUME IGA PÄEV</t>
  </si>
  <si>
    <t>Menüü kaloraaž on arvestatud II vanuseastmele.</t>
  </si>
  <si>
    <t>Hapukoor</t>
  </si>
  <si>
    <t>Menüü kaloraaž on arvestatud III vanuseastmele.</t>
  </si>
  <si>
    <t xml:space="preserve">Pasta / täisterapasta </t>
  </si>
  <si>
    <t>Tatar / toortatar, aurutatud</t>
  </si>
  <si>
    <t>Kodune sealihaguljašš</t>
  </si>
  <si>
    <t>Peakapsas, valge (PRIA)</t>
  </si>
  <si>
    <t>Õun</t>
  </si>
  <si>
    <t>Porgand</t>
  </si>
  <si>
    <t>Pirn</t>
  </si>
  <si>
    <t>Koolilõuna 02.05-05.05.2023</t>
  </si>
  <si>
    <t>Koolilõuna 08.05-12.05.2023</t>
  </si>
  <si>
    <t>Koolilõuna 15.05-19.05.2023</t>
  </si>
  <si>
    <t>Kapsasalat tilli ja hernestega</t>
  </si>
  <si>
    <t>Ahjukanatükid rõõsa koore-tillikastmes</t>
  </si>
  <si>
    <t>Koolilõuna 22.05-26.05.2023</t>
  </si>
  <si>
    <t>Värskekapsahautis porgandite ja hakklihaga</t>
  </si>
  <si>
    <t>Peet, porulauk, roheline hernes, salatikaste</t>
  </si>
  <si>
    <t>Punane kapsas, hapukurk, kikerherned, salatikaste, seemnesegu</t>
  </si>
  <si>
    <t>Valge peakapsas, seller, peet, salatikaste</t>
  </si>
  <si>
    <t>Peakapsas, valge</t>
  </si>
  <si>
    <t>Kapsas, punane (PRIA)</t>
  </si>
  <si>
    <t>Kapsas, punane</t>
  </si>
  <si>
    <t xml:space="preserve">Rukkileiva- ja sepikutoodete valik </t>
  </si>
  <si>
    <t>Kursemestroogonov</t>
  </si>
  <si>
    <t>Jogurti-kohupiimakreem mangopüreega</t>
  </si>
  <si>
    <t>Jogurtikreem maasikatoormoosiga</t>
  </si>
  <si>
    <t>Peet, hiinakapsas salatikaste</t>
  </si>
  <si>
    <t>Vanillitarretis</t>
  </si>
  <si>
    <t xml:space="preserve">Kapsa-tomatisalat </t>
  </si>
  <si>
    <t>Muffin</t>
  </si>
  <si>
    <t>Koorene kanapada  paprikaga</t>
  </si>
  <si>
    <t>Hiinakapsa-tomatisalat</t>
  </si>
  <si>
    <t>Juurviljad</t>
  </si>
  <si>
    <t>Karamellpuding maasikamoosiga</t>
  </si>
  <si>
    <t xml:space="preserve">Kalakaste </t>
  </si>
  <si>
    <t>Kapsasalat</t>
  </si>
  <si>
    <t xml:space="preserve">Jogurtikreem </t>
  </si>
  <si>
    <t xml:space="preserve">Marjatarretis </t>
  </si>
  <si>
    <t xml:space="preserve">Hiinakapsasalat </t>
  </si>
  <si>
    <t>Tomatiline sealihapada</t>
  </si>
  <si>
    <t xml:space="preserve">Kapsasalat </t>
  </si>
  <si>
    <t>Riisipuding kisselliga</t>
  </si>
  <si>
    <t>Kala juurviljadega</t>
  </si>
  <si>
    <t>Hiinakapsas, tomat salatikaste</t>
  </si>
  <si>
    <t>Peedisalat</t>
  </si>
  <si>
    <t>Valge peakapsas, paprika, salatikaste</t>
  </si>
  <si>
    <t>Frikadellisupp (MAHE KARTUL, PORGAND)</t>
  </si>
  <si>
    <t>Porgand (PRIA) (MAHE)</t>
  </si>
  <si>
    <t>Kartulipüree  (MAHE)</t>
  </si>
  <si>
    <t xml:space="preserve">Porgandi  (MAHE)-redisesalat </t>
  </si>
  <si>
    <t>Ukraina borš (MAHE KARTUL, PORGAND)</t>
  </si>
  <si>
    <t>Seamaksa-hapukoorekaste porganditega (MAHE PORGAND)</t>
  </si>
  <si>
    <t>Kartul, aurutatud (MAHE)</t>
  </si>
  <si>
    <t>Porgand (MAHE), porrulauk, mais, salatikaste</t>
  </si>
  <si>
    <t>Böfstroogonov veiselihast (MAHE VEISELIHA)</t>
  </si>
  <si>
    <t>Pasta / täisterapasta (MAHE)</t>
  </si>
  <si>
    <t>Porgand (MAHE),kapsas,hapukurk,salatikaste</t>
  </si>
  <si>
    <t>Köögiviljasupp hakklihaga (MAHE KARTUL, PORGAND)</t>
  </si>
  <si>
    <t>Porgand (PRIA)(MAHE)</t>
  </si>
  <si>
    <t>Kartulipüree (MAHE)</t>
  </si>
  <si>
    <t>Kanasupp (MAHE KARTUL, PORGAND)</t>
  </si>
  <si>
    <t>Vürtsikas tomatine veisehakklihakaste (MAHE VEISEHAKKLIHA)</t>
  </si>
  <si>
    <t>Porgand (MAHE), kapsas, mais, salatikaste</t>
  </si>
  <si>
    <t>Seljanka (MAHE KARTUL, PORGAND)</t>
  </si>
  <si>
    <t>Porgandisalat (MAHE)</t>
  </si>
  <si>
    <t>Kalasupp  (MAHE KARTUL, PORGAND)</t>
  </si>
  <si>
    <t>Tatar, aurutatud (MAHE)</t>
  </si>
  <si>
    <t>Porgand (MAHE), redis, roheline hernes, salatikaste</t>
  </si>
  <si>
    <t>Nuudlisupp kanalihaga (MAHE KARTUL, PORGAND)</t>
  </si>
  <si>
    <t>Porgandisalat  (MAHE)</t>
  </si>
  <si>
    <t>Supp hapukapsa ja veiselihaga (MAHE VEISELIHA)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</si>
</sst>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9">
    <font>
      <sz val="11"/>
      <color rgb="FF000000"/>
      <name val="Calibri1"/>
      <family val="2"/>
      <charset val="186"/>
    </font>
    <font>
      <sz val="11"/>
      <color rgb="FF000000"/>
      <name val="Calibri1"/>
      <family val="2"/>
      <charset val="186"/>
    </font>
    <font>
      <b/>
      <sz val="11"/>
      <color rgb="FF000000"/>
      <name val="Calibri1"/>
      <family val="2"/>
      <charset val="186"/>
    </font>
    <font>
      <b/>
      <sz val="11"/>
      <color rgb="FFFFFFFF"/>
      <name val="Calibri1"/>
      <family val="2"/>
      <charset val="186"/>
    </font>
    <font>
      <sz val="11"/>
      <color rgb="FFCC0000"/>
      <name val="Calibri1"/>
      <family val="2"/>
      <charset val="186"/>
    </font>
    <font>
      <u/>
      <sz val="11"/>
      <color rgb="FF0000FF"/>
      <name val="Calibri1"/>
      <family val="2"/>
      <charset val="186"/>
    </font>
    <font>
      <i/>
      <sz val="11"/>
      <color rgb="FF808080"/>
      <name val="Calibri1"/>
      <family val="2"/>
      <charset val="186"/>
    </font>
    <font>
      <sz val="11"/>
      <color rgb="FF006600"/>
      <name val="Calibri1"/>
      <family val="2"/>
      <charset val="186"/>
    </font>
    <font>
      <b/>
      <sz val="24"/>
      <color rgb="FF000000"/>
      <name val="Calibri1"/>
      <family val="2"/>
      <charset val="186"/>
    </font>
    <font>
      <b/>
      <sz val="18"/>
      <color rgb="FF000000"/>
      <name val="Calibri1"/>
      <family val="2"/>
      <charset val="186"/>
    </font>
    <font>
      <b/>
      <sz val="12"/>
      <color rgb="FF000000"/>
      <name val="Calibri1"/>
      <family val="2"/>
      <charset val="186"/>
    </font>
    <font>
      <u/>
      <sz val="11"/>
      <color rgb="FF0000EE"/>
      <name val="Calibri1"/>
      <family val="2"/>
      <charset val="186"/>
    </font>
    <font>
      <sz val="11"/>
      <color rgb="FF996600"/>
      <name val="Calibri1"/>
      <family val="2"/>
      <charset val="186"/>
    </font>
    <font>
      <sz val="11"/>
      <color rgb="FF333333"/>
      <name val="Calibri1"/>
      <family val="2"/>
      <charset val="186"/>
    </font>
    <font>
      <b/>
      <i/>
      <u/>
      <sz val="11"/>
      <color rgb="FF000000"/>
      <name val="Calibri1"/>
      <family val="2"/>
      <charset val="186"/>
    </font>
    <font>
      <sz val="11"/>
      <color rgb="FF000000"/>
      <name val="Calibri1"/>
      <charset val="186"/>
    </font>
    <font>
      <sz val="11"/>
      <color rgb="FFFF0000"/>
      <name val="Calibri1"/>
      <charset val="186"/>
    </font>
    <font>
      <sz val="10"/>
      <color rgb="FF000000"/>
      <name val="Calibri1"/>
      <charset val="186"/>
    </font>
    <font>
      <b/>
      <sz val="14"/>
      <color rgb="FF000000"/>
      <name val="Calibri1"/>
      <charset val="186"/>
    </font>
    <font>
      <sz val="9"/>
      <color rgb="FF000000"/>
      <name val="Calibri1"/>
      <charset val="186"/>
    </font>
    <font>
      <sz val="10"/>
      <color rgb="FF000000"/>
      <name val="Calibri"/>
      <family val="2"/>
      <charset val="186"/>
    </font>
    <font>
      <b/>
      <sz val="18"/>
      <color rgb="FF000000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8"/>
      <name val="Calibri1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rgb="FF000000"/>
      <name val="Calibri1"/>
      <family val="2"/>
      <charset val="186"/>
    </font>
    <font>
      <b/>
      <sz val="18"/>
      <color indexed="8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53">
    <xf numFmtId="0" fontId="0" fillId="0" borderId="0" xfId="0"/>
    <xf numFmtId="0" fontId="15" fillId="0" borderId="0" xfId="0" applyFont="1"/>
    <xf numFmtId="0" fontId="16" fillId="0" borderId="0" xfId="0" applyFont="1"/>
    <xf numFmtId="2" fontId="17" fillId="0" borderId="0" xfId="0" applyNumberFormat="1" applyFont="1" applyAlignment="1">
      <alignment wrapText="1"/>
    </xf>
    <xf numFmtId="4" fontId="15" fillId="0" borderId="0" xfId="0" applyNumberFormat="1" applyFont="1"/>
    <xf numFmtId="0" fontId="18" fillId="0" borderId="0" xfId="0" applyFont="1"/>
    <xf numFmtId="0" fontId="19" fillId="0" borderId="0" xfId="0" applyFont="1"/>
    <xf numFmtId="49" fontId="17" fillId="9" borderId="0" xfId="0" applyNumberFormat="1" applyFont="1" applyFill="1" applyAlignment="1">
      <alignment wrapText="1"/>
    </xf>
    <xf numFmtId="49" fontId="17" fillId="9" borderId="0" xfId="0" applyNumberFormat="1" applyFont="1" applyFill="1"/>
    <xf numFmtId="2" fontId="17" fillId="9" borderId="0" xfId="0" applyNumberFormat="1" applyFont="1" applyFill="1" applyAlignment="1">
      <alignment wrapText="1"/>
    </xf>
    <xf numFmtId="2" fontId="20" fillId="0" borderId="2" xfId="0" applyNumberFormat="1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2" xfId="0" applyFont="1" applyBorder="1"/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2" xfId="0" applyFont="1" applyBorder="1"/>
    <xf numFmtId="0" fontId="26" fillId="0" borderId="2" xfId="0" applyFont="1" applyBorder="1"/>
    <xf numFmtId="2" fontId="26" fillId="0" borderId="2" xfId="0" applyNumberFormat="1" applyFont="1" applyBorder="1" applyAlignment="1">
      <alignment wrapText="1"/>
    </xf>
    <xf numFmtId="49" fontId="26" fillId="0" borderId="2" xfId="0" applyNumberFormat="1" applyFont="1" applyBorder="1" applyAlignment="1">
      <alignment wrapText="1"/>
    </xf>
    <xf numFmtId="2" fontId="26" fillId="0" borderId="2" xfId="0" applyNumberFormat="1" applyFont="1" applyBorder="1" applyAlignment="1">
      <alignment horizontal="right" wrapText="1"/>
    </xf>
    <xf numFmtId="49" fontId="24" fillId="0" borderId="2" xfId="0" applyNumberFormat="1" applyFont="1" applyBorder="1" applyAlignment="1">
      <alignment wrapText="1"/>
    </xf>
    <xf numFmtId="49" fontId="24" fillId="0" borderId="2" xfId="0" applyNumberFormat="1" applyFont="1" applyBorder="1" applyAlignment="1">
      <alignment horizontal="right" wrapText="1"/>
    </xf>
    <xf numFmtId="2" fontId="24" fillId="0" borderId="2" xfId="0" applyNumberFormat="1" applyFont="1" applyBorder="1" applyAlignment="1">
      <alignment wrapText="1"/>
    </xf>
    <xf numFmtId="49" fontId="24" fillId="0" borderId="0" xfId="0" applyNumberFormat="1" applyFont="1" applyAlignment="1">
      <alignment wrapText="1"/>
    </xf>
    <xf numFmtId="0" fontId="25" fillId="0" borderId="0" xfId="0" applyFont="1"/>
    <xf numFmtId="0" fontId="24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wrapText="1"/>
    </xf>
    <xf numFmtId="49" fontId="24" fillId="0" borderId="4" xfId="0" applyNumberFormat="1" applyFont="1" applyBorder="1" applyAlignment="1">
      <alignment horizontal="right" wrapText="1"/>
    </xf>
    <xf numFmtId="49" fontId="24" fillId="9" borderId="4" xfId="0" applyNumberFormat="1" applyFont="1" applyFill="1" applyBorder="1" applyAlignment="1">
      <alignment horizontal="right" wrapText="1"/>
    </xf>
    <xf numFmtId="2" fontId="26" fillId="0" borderId="4" xfId="0" applyNumberFormat="1" applyFont="1" applyBorder="1" applyAlignment="1">
      <alignment wrapText="1"/>
    </xf>
    <xf numFmtId="2" fontId="26" fillId="0" borderId="6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0" fontId="26" fillId="0" borderId="0" xfId="0" applyFont="1"/>
    <xf numFmtId="0" fontId="24" fillId="0" borderId="4" xfId="0" applyFont="1" applyBorder="1" applyAlignment="1">
      <alignment horizontal="right"/>
    </xf>
    <xf numFmtId="0" fontId="24" fillId="0" borderId="0" xfId="0" applyFont="1" applyAlignment="1">
      <alignment horizontal="right"/>
    </xf>
    <xf numFmtId="2" fontId="26" fillId="0" borderId="0" xfId="0" applyNumberFormat="1" applyFont="1" applyAlignment="1">
      <alignment wrapText="1"/>
    </xf>
    <xf numFmtId="2" fontId="24" fillId="0" borderId="0" xfId="0" applyNumberFormat="1" applyFont="1" applyAlignment="1">
      <alignment wrapText="1"/>
    </xf>
    <xf numFmtId="4" fontId="25" fillId="0" borderId="0" xfId="0" applyNumberFormat="1" applyFont="1"/>
    <xf numFmtId="0" fontId="27" fillId="0" borderId="0" xfId="0" applyFont="1"/>
    <xf numFmtId="0" fontId="23" fillId="9" borderId="2" xfId="0" applyFont="1" applyFill="1" applyBorder="1"/>
    <xf numFmtId="0" fontId="24" fillId="0" borderId="7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wrapText="1"/>
    </xf>
    <xf numFmtId="0" fontId="28" fillId="0" borderId="0" xfId="0" applyFont="1"/>
    <xf numFmtId="49" fontId="24" fillId="0" borderId="0" xfId="0" applyNumberFormat="1" applyFont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2" fontId="26" fillId="0" borderId="3" xfId="0" applyNumberFormat="1" applyFont="1" applyBorder="1" applyAlignment="1">
      <alignment wrapText="1"/>
    </xf>
    <xf numFmtId="2" fontId="25" fillId="0" borderId="0" xfId="0" applyNumberFormat="1" applyFont="1"/>
    <xf numFmtId="2" fontId="26" fillId="0" borderId="0" xfId="0" applyNumberFormat="1" applyFont="1"/>
    <xf numFmtId="0" fontId="25" fillId="0" borderId="8" xfId="0" applyFont="1" applyBorder="1"/>
    <xf numFmtId="49" fontId="26" fillId="0" borderId="8" xfId="0" applyNumberFormat="1" applyFont="1" applyBorder="1" applyAlignment="1">
      <alignment wrapText="1"/>
    </xf>
    <xf numFmtId="49" fontId="24" fillId="0" borderId="8" xfId="0" applyNumberFormat="1" applyFont="1" applyBorder="1" applyAlignment="1">
      <alignment wrapText="1"/>
    </xf>
    <xf numFmtId="49" fontId="24" fillId="0" borderId="9" xfId="0" applyNumberFormat="1" applyFont="1" applyBorder="1" applyAlignment="1">
      <alignment horizontal="right" wrapText="1"/>
    </xf>
    <xf numFmtId="2" fontId="24" fillId="0" borderId="6" xfId="0" applyNumberFormat="1" applyFont="1" applyBorder="1" applyAlignment="1">
      <alignment wrapText="1"/>
    </xf>
    <xf numFmtId="49" fontId="26" fillId="0" borderId="10" xfId="0" applyNumberFormat="1" applyFont="1" applyBorder="1" applyAlignment="1">
      <alignment wrapText="1"/>
    </xf>
    <xf numFmtId="0" fontId="24" fillId="0" borderId="2" xfId="0" applyFont="1" applyBorder="1"/>
    <xf numFmtId="0" fontId="29" fillId="0" borderId="0" xfId="0" applyFont="1"/>
    <xf numFmtId="0" fontId="30" fillId="0" borderId="0" xfId="0" applyFont="1"/>
    <xf numFmtId="49" fontId="24" fillId="0" borderId="5" xfId="0" applyNumberFormat="1" applyFont="1" applyBorder="1" applyAlignment="1">
      <alignment horizontal="right" wrapText="1"/>
    </xf>
    <xf numFmtId="49" fontId="26" fillId="0" borderId="5" xfId="0" applyNumberFormat="1" applyFont="1" applyBorder="1" applyAlignment="1">
      <alignment wrapText="1"/>
    </xf>
    <xf numFmtId="4" fontId="26" fillId="0" borderId="0" xfId="0" applyNumberFormat="1" applyFont="1"/>
    <xf numFmtId="2" fontId="26" fillId="0" borderId="3" xfId="0" applyNumberFormat="1" applyFont="1" applyBorder="1" applyAlignment="1">
      <alignment horizontal="right" wrapText="1"/>
    </xf>
    <xf numFmtId="164" fontId="26" fillId="0" borderId="6" xfId="0" applyNumberFormat="1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4" fillId="9" borderId="2" xfId="0" applyFont="1" applyFill="1" applyBorder="1"/>
    <xf numFmtId="49" fontId="26" fillId="0" borderId="6" xfId="0" applyNumberFormat="1" applyFont="1" applyBorder="1" applyAlignment="1">
      <alignment wrapText="1"/>
    </xf>
    <xf numFmtId="0" fontId="25" fillId="0" borderId="3" xfId="0" applyFont="1" applyBorder="1"/>
    <xf numFmtId="2" fontId="20" fillId="0" borderId="10" xfId="0" applyNumberFormat="1" applyFont="1" applyBorder="1" applyAlignment="1">
      <alignment wrapText="1"/>
    </xf>
    <xf numFmtId="2" fontId="20" fillId="0" borderId="0" xfId="0" applyNumberFormat="1" applyFont="1" applyAlignment="1">
      <alignment wrapText="1"/>
    </xf>
    <xf numFmtId="49" fontId="26" fillId="0" borderId="4" xfId="0" applyNumberFormat="1" applyFont="1" applyBorder="1" applyAlignment="1">
      <alignment vertical="center" wrapText="1"/>
    </xf>
    <xf numFmtId="2" fontId="26" fillId="0" borderId="6" xfId="0" applyNumberFormat="1" applyFont="1" applyBorder="1" applyAlignment="1">
      <alignment vertical="center" wrapText="1"/>
    </xf>
    <xf numFmtId="2" fontId="26" fillId="0" borderId="2" xfId="0" applyNumberFormat="1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164" fontId="26" fillId="0" borderId="6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indent="1"/>
    </xf>
    <xf numFmtId="0" fontId="33" fillId="0" borderId="11" xfId="0" applyFont="1" applyBorder="1"/>
    <xf numFmtId="2" fontId="32" fillId="0" borderId="12" xfId="0" applyNumberFormat="1" applyFont="1" applyBorder="1" applyAlignment="1">
      <alignment wrapText="1"/>
    </xf>
    <xf numFmtId="49" fontId="33" fillId="0" borderId="13" xfId="0" applyNumberFormat="1" applyFont="1" applyBorder="1"/>
    <xf numFmtId="2" fontId="34" fillId="0" borderId="10" xfId="0" applyNumberFormat="1" applyFont="1" applyBorder="1" applyAlignment="1">
      <alignment wrapText="1"/>
    </xf>
    <xf numFmtId="0" fontId="33" fillId="0" borderId="13" xfId="0" applyFont="1" applyBorder="1"/>
    <xf numFmtId="2" fontId="35" fillId="0" borderId="12" xfId="0" applyNumberFormat="1" applyFont="1" applyBorder="1" applyAlignment="1">
      <alignment wrapText="1"/>
    </xf>
    <xf numFmtId="49" fontId="35" fillId="0" borderId="11" xfId="0" applyNumberFormat="1" applyFont="1" applyBorder="1" applyAlignment="1">
      <alignment wrapText="1"/>
    </xf>
    <xf numFmtId="2" fontId="35" fillId="0" borderId="12" xfId="0" applyNumberFormat="1" applyFont="1" applyBorder="1" applyAlignment="1">
      <alignment horizontal="right" wrapText="1"/>
    </xf>
    <xf numFmtId="0" fontId="34" fillId="0" borderId="13" xfId="0" applyFont="1" applyBorder="1"/>
    <xf numFmtId="2" fontId="33" fillId="0" borderId="10" xfId="0" applyNumberFormat="1" applyFont="1" applyBorder="1" applyAlignment="1">
      <alignment wrapText="1"/>
    </xf>
    <xf numFmtId="49" fontId="34" fillId="0" borderId="13" xfId="0" applyNumberFormat="1" applyFont="1" applyBorder="1"/>
    <xf numFmtId="2" fontId="32" fillId="0" borderId="15" xfId="0" applyNumberFormat="1" applyFont="1" applyBorder="1" applyAlignment="1">
      <alignment wrapText="1"/>
    </xf>
    <xf numFmtId="2" fontId="32" fillId="0" borderId="17" xfId="0" applyNumberFormat="1" applyFont="1" applyBorder="1" applyAlignment="1">
      <alignment wrapText="1"/>
    </xf>
    <xf numFmtId="2" fontId="34" fillId="0" borderId="13" xfId="0" applyNumberFormat="1" applyFont="1" applyBorder="1" applyAlignment="1">
      <alignment wrapText="1"/>
    </xf>
    <xf numFmtId="0" fontId="34" fillId="0" borderId="10" xfId="0" applyFont="1" applyBorder="1"/>
    <xf numFmtId="0" fontId="33" fillId="0" borderId="10" xfId="0" applyFont="1" applyBorder="1"/>
    <xf numFmtId="49" fontId="33" fillId="0" borderId="10" xfId="0" applyNumberFormat="1" applyFont="1" applyBorder="1"/>
    <xf numFmtId="2" fontId="34" fillId="10" borderId="10" xfId="0" applyNumberFormat="1" applyFont="1" applyFill="1" applyBorder="1" applyAlignment="1">
      <alignment wrapText="1"/>
    </xf>
    <xf numFmtId="2" fontId="32" fillId="0" borderId="11" xfId="0" applyNumberFormat="1" applyFont="1" applyBorder="1" applyAlignment="1">
      <alignment wrapText="1"/>
    </xf>
    <xf numFmtId="49" fontId="34" fillId="0" borderId="10" xfId="0" applyNumberFormat="1" applyFont="1" applyBorder="1"/>
    <xf numFmtId="49" fontId="35" fillId="0" borderId="10" xfId="0" applyNumberFormat="1" applyFont="1" applyBorder="1" applyAlignment="1">
      <alignment wrapText="1"/>
    </xf>
    <xf numFmtId="2" fontId="35" fillId="0" borderId="11" xfId="0" applyNumberFormat="1" applyFont="1" applyBorder="1" applyAlignment="1">
      <alignment wrapText="1"/>
    </xf>
    <xf numFmtId="0" fontId="24" fillId="0" borderId="3" xfId="0" applyFont="1" applyBorder="1"/>
    <xf numFmtId="49" fontId="26" fillId="0" borderId="18" xfId="0" applyNumberFormat="1" applyFont="1" applyBorder="1" applyAlignment="1">
      <alignment wrapText="1"/>
    </xf>
    <xf numFmtId="49" fontId="34" fillId="0" borderId="13" xfId="13" applyNumberFormat="1" applyFont="1" applyBorder="1"/>
    <xf numFmtId="0" fontId="20" fillId="0" borderId="13" xfId="0" applyFont="1" applyBorder="1" applyAlignment="1">
      <alignment vertical="center"/>
    </xf>
    <xf numFmtId="49" fontId="36" fillId="0" borderId="10" xfId="0" applyNumberFormat="1" applyFont="1" applyBorder="1" applyAlignment="1">
      <alignment wrapText="1"/>
    </xf>
    <xf numFmtId="49" fontId="24" fillId="0" borderId="6" xfId="0" applyNumberFormat="1" applyFont="1" applyBorder="1" applyAlignment="1">
      <alignment wrapText="1"/>
    </xf>
    <xf numFmtId="49" fontId="26" fillId="0" borderId="19" xfId="0" applyNumberFormat="1" applyFont="1" applyBorder="1" applyAlignment="1">
      <alignment wrapText="1"/>
    </xf>
    <xf numFmtId="49" fontId="24" fillId="0" borderId="10" xfId="0" applyNumberFormat="1" applyFont="1" applyBorder="1" applyAlignment="1">
      <alignment horizontal="right" wrapText="1"/>
    </xf>
    <xf numFmtId="0" fontId="33" fillId="10" borderId="11" xfId="0" applyFont="1" applyFill="1" applyBorder="1"/>
    <xf numFmtId="2" fontId="35" fillId="10" borderId="12" xfId="0" applyNumberFormat="1" applyFont="1" applyFill="1" applyBorder="1" applyAlignment="1">
      <alignment horizontal="right" wrapText="1"/>
    </xf>
    <xf numFmtId="0" fontId="34" fillId="10" borderId="13" xfId="0" applyFont="1" applyFill="1" applyBorder="1"/>
    <xf numFmtId="0" fontId="33" fillId="10" borderId="13" xfId="0" applyFont="1" applyFill="1" applyBorder="1"/>
    <xf numFmtId="0" fontId="34" fillId="10" borderId="10" xfId="0" applyFont="1" applyFill="1" applyBorder="1"/>
    <xf numFmtId="0" fontId="25" fillId="0" borderId="6" xfId="0" applyFont="1" applyBorder="1"/>
    <xf numFmtId="0" fontId="25" fillId="0" borderId="10" xfId="0" applyFont="1" applyBorder="1"/>
    <xf numFmtId="0" fontId="38" fillId="0" borderId="0" xfId="0" applyFont="1"/>
    <xf numFmtId="49" fontId="34" fillId="10" borderId="13" xfId="0" applyNumberFormat="1" applyFont="1" applyFill="1" applyBorder="1"/>
    <xf numFmtId="2" fontId="35" fillId="0" borderId="20" xfId="0" applyNumberFormat="1" applyFont="1" applyBorder="1" applyAlignment="1">
      <alignment wrapText="1"/>
    </xf>
    <xf numFmtId="0" fontId="38" fillId="10" borderId="0" xfId="0" applyFont="1" applyFill="1"/>
    <xf numFmtId="49" fontId="35" fillId="10" borderId="11" xfId="0" applyNumberFormat="1" applyFont="1" applyFill="1" applyBorder="1" applyAlignment="1">
      <alignment wrapText="1"/>
    </xf>
    <xf numFmtId="2" fontId="35" fillId="10" borderId="12" xfId="0" applyNumberFormat="1" applyFont="1" applyFill="1" applyBorder="1" applyAlignment="1">
      <alignment wrapText="1"/>
    </xf>
    <xf numFmtId="2" fontId="35" fillId="10" borderId="11" xfId="0" applyNumberFormat="1" applyFont="1" applyFill="1" applyBorder="1" applyAlignment="1">
      <alignment horizontal="right" wrapText="1"/>
    </xf>
    <xf numFmtId="2" fontId="33" fillId="10" borderId="10" xfId="0" applyNumberFormat="1" applyFont="1" applyFill="1" applyBorder="1" applyAlignment="1">
      <alignment wrapText="1"/>
    </xf>
    <xf numFmtId="0" fontId="20" fillId="10" borderId="13" xfId="0" applyFont="1" applyFill="1" applyBorder="1" applyAlignment="1">
      <alignment vertical="center"/>
    </xf>
    <xf numFmtId="49" fontId="24" fillId="0" borderId="3" xfId="0" applyNumberFormat="1" applyFont="1" applyBorder="1" applyAlignment="1">
      <alignment wrapText="1"/>
    </xf>
    <xf numFmtId="0" fontId="23" fillId="9" borderId="8" xfId="0" applyFont="1" applyFill="1" applyBorder="1"/>
    <xf numFmtId="0" fontId="24" fillId="0" borderId="4" xfId="0" applyFont="1" applyBorder="1" applyAlignment="1">
      <alignment horizontal="center" vertical="center" wrapText="1"/>
    </xf>
    <xf numFmtId="2" fontId="32" fillId="11" borderId="11" xfId="0" applyNumberFormat="1" applyFont="1" applyFill="1" applyBorder="1" applyAlignment="1">
      <alignment wrapText="1"/>
    </xf>
    <xf numFmtId="2" fontId="35" fillId="0" borderId="11" xfId="0" applyNumberFormat="1" applyFont="1" applyBorder="1" applyAlignment="1">
      <alignment horizontal="right" wrapText="1"/>
    </xf>
    <xf numFmtId="0" fontId="24" fillId="0" borderId="10" xfId="0" applyFont="1" applyBorder="1" applyAlignment="1">
      <alignment horizontal="left" vertical="center"/>
    </xf>
    <xf numFmtId="49" fontId="34" fillId="10" borderId="10" xfId="0" applyNumberFormat="1" applyFont="1" applyFill="1" applyBorder="1"/>
    <xf numFmtId="2" fontId="33" fillId="0" borderId="13" xfId="0" applyNumberFormat="1" applyFont="1" applyBorder="1" applyAlignment="1">
      <alignment wrapText="1"/>
    </xf>
    <xf numFmtId="49" fontId="34" fillId="0" borderId="10" xfId="13" applyNumberFormat="1" applyFont="1" applyBorder="1"/>
    <xf numFmtId="2" fontId="32" fillId="0" borderId="22" xfId="0" applyNumberFormat="1" applyFont="1" applyBorder="1" applyAlignment="1">
      <alignment wrapText="1"/>
    </xf>
    <xf numFmtId="0" fontId="26" fillId="0" borderId="14" xfId="0" applyFont="1" applyBorder="1"/>
    <xf numFmtId="49" fontId="26" fillId="0" borderId="14" xfId="0" applyNumberFormat="1" applyFont="1" applyBorder="1" applyAlignment="1">
      <alignment wrapText="1"/>
    </xf>
    <xf numFmtId="49" fontId="24" fillId="0" borderId="14" xfId="0" applyNumberFormat="1" applyFont="1" applyBorder="1" applyAlignment="1">
      <alignment wrapText="1"/>
    </xf>
    <xf numFmtId="49" fontId="35" fillId="0" borderId="14" xfId="0" applyNumberFormat="1" applyFont="1" applyBorder="1" applyAlignment="1">
      <alignment wrapText="1"/>
    </xf>
    <xf numFmtId="2" fontId="34" fillId="10" borderId="13" xfId="0" applyNumberFormat="1" applyFont="1" applyFill="1" applyBorder="1" applyAlignment="1">
      <alignment wrapText="1"/>
    </xf>
    <xf numFmtId="2" fontId="35" fillId="10" borderId="11" xfId="0" applyNumberFormat="1" applyFont="1" applyFill="1" applyBorder="1" applyAlignment="1">
      <alignment wrapText="1"/>
    </xf>
    <xf numFmtId="49" fontId="33" fillId="10" borderId="10" xfId="0" applyNumberFormat="1" applyFont="1" applyFill="1" applyBorder="1"/>
    <xf numFmtId="49" fontId="35" fillId="10" borderId="10" xfId="0" applyNumberFormat="1" applyFont="1" applyFill="1" applyBorder="1" applyAlignment="1">
      <alignment wrapText="1"/>
    </xf>
    <xf numFmtId="49" fontId="34" fillId="10" borderId="10" xfId="13" applyNumberFormat="1" applyFont="1" applyFill="1" applyBorder="1"/>
    <xf numFmtId="2" fontId="26" fillId="0" borderId="2" xfId="0" applyNumberFormat="1" applyFont="1" applyBorder="1"/>
    <xf numFmtId="2" fontId="20" fillId="0" borderId="8" xfId="0" applyNumberFormat="1" applyFont="1" applyBorder="1" applyAlignment="1">
      <alignment wrapText="1"/>
    </xf>
    <xf numFmtId="0" fontId="23" fillId="0" borderId="8" xfId="0" applyFont="1" applyBorder="1"/>
    <xf numFmtId="0" fontId="24" fillId="0" borderId="7" xfId="0" applyFont="1" applyBorder="1" applyAlignment="1">
      <alignment horizontal="center" vertical="center" wrapText="1"/>
    </xf>
    <xf numFmtId="2" fontId="34" fillId="0" borderId="16" xfId="0" applyNumberFormat="1" applyFont="1" applyBorder="1" applyAlignment="1">
      <alignment wrapText="1"/>
    </xf>
    <xf numFmtId="2" fontId="35" fillId="0" borderId="21" xfId="0" applyNumberFormat="1" applyFont="1" applyBorder="1" applyAlignment="1">
      <alignment wrapText="1"/>
    </xf>
    <xf numFmtId="0" fontId="33" fillId="10" borderId="10" xfId="0" applyFont="1" applyFill="1" applyBorder="1"/>
    <xf numFmtId="0" fontId="37" fillId="0" borderId="14" xfId="0" applyFont="1" applyBorder="1"/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Hyperlink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builtinId="8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30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76200</xdr:rowOff>
    </xdr:from>
    <xdr:to>
      <xdr:col>7</xdr:col>
      <xdr:colOff>143043</xdr:colOff>
      <xdr:row>2</xdr:row>
      <xdr:rowOff>47698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BFC2DC33-B938-4BC4-9C2A-FE3FB56D0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76200"/>
          <a:ext cx="1943268" cy="7715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47625</xdr:rowOff>
    </xdr:from>
    <xdr:to>
      <xdr:col>7</xdr:col>
      <xdr:colOff>228768</xdr:colOff>
      <xdr:row>2</xdr:row>
      <xdr:rowOff>85798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FA12286-3E1D-417B-B641-E2108FC2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47625"/>
          <a:ext cx="1943268" cy="8382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38100</xdr:rowOff>
    </xdr:from>
    <xdr:to>
      <xdr:col>7</xdr:col>
      <xdr:colOff>66843</xdr:colOff>
      <xdr:row>2</xdr:row>
      <xdr:rowOff>76273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DB677D96-8917-4C80-A62A-E7A5381B0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38100"/>
          <a:ext cx="1943268" cy="8382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47625</xdr:rowOff>
    </xdr:from>
    <xdr:to>
      <xdr:col>7</xdr:col>
      <xdr:colOff>57318</xdr:colOff>
      <xdr:row>2</xdr:row>
      <xdr:rowOff>85798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9E6F01EB-221C-4744-93F7-A048F081F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47625"/>
          <a:ext cx="1943268" cy="838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66675</xdr:rowOff>
    </xdr:from>
    <xdr:to>
      <xdr:col>7</xdr:col>
      <xdr:colOff>200193</xdr:colOff>
      <xdr:row>2</xdr:row>
      <xdr:rowOff>38173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F90FA675-AF77-4167-AFB0-24C8505C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66675"/>
          <a:ext cx="1943268" cy="771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57150</xdr:rowOff>
    </xdr:from>
    <xdr:to>
      <xdr:col>7</xdr:col>
      <xdr:colOff>76368</xdr:colOff>
      <xdr:row>2</xdr:row>
      <xdr:rowOff>95323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BFC80959-45EF-005C-7FA9-3991579A0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57150"/>
          <a:ext cx="1943268" cy="8382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47625</xdr:rowOff>
    </xdr:from>
    <xdr:to>
      <xdr:col>7</xdr:col>
      <xdr:colOff>85893</xdr:colOff>
      <xdr:row>2</xdr:row>
      <xdr:rowOff>85798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D17DF43D-2EA9-44B1-90F5-3EE7CA2C1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47625"/>
          <a:ext cx="1943268" cy="8382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57150</xdr:rowOff>
    </xdr:from>
    <xdr:to>
      <xdr:col>7</xdr:col>
      <xdr:colOff>133518</xdr:colOff>
      <xdr:row>2</xdr:row>
      <xdr:rowOff>95323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3EFE5428-F089-4828-96E0-96FA321E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57150"/>
          <a:ext cx="1943268" cy="8382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57150</xdr:rowOff>
    </xdr:from>
    <xdr:to>
      <xdr:col>7</xdr:col>
      <xdr:colOff>190668</xdr:colOff>
      <xdr:row>2</xdr:row>
      <xdr:rowOff>95323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8D9B25AE-A2AB-4F55-A53E-22E743044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57150"/>
          <a:ext cx="1943268" cy="8382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57150</xdr:rowOff>
    </xdr:from>
    <xdr:to>
      <xdr:col>7</xdr:col>
      <xdr:colOff>57318</xdr:colOff>
      <xdr:row>2</xdr:row>
      <xdr:rowOff>95323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C9895D0A-AA76-4581-BDA6-25BBCE9E0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57150"/>
          <a:ext cx="1943268" cy="8382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47625</xdr:rowOff>
    </xdr:from>
    <xdr:to>
      <xdr:col>7</xdr:col>
      <xdr:colOff>66843</xdr:colOff>
      <xdr:row>2</xdr:row>
      <xdr:rowOff>85798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F91D83A4-92C5-4359-B677-290D2724F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47625"/>
          <a:ext cx="1943268" cy="8382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57150</xdr:rowOff>
    </xdr:from>
    <xdr:to>
      <xdr:col>7</xdr:col>
      <xdr:colOff>143043</xdr:colOff>
      <xdr:row>2</xdr:row>
      <xdr:rowOff>95323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8A10124D-FD2F-40BC-9E91-1FCD14B50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57150"/>
          <a:ext cx="1943268" cy="8382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ussmannestonia-my.sharepoint.com/personal/kronkvist_dussmann_ee/Documents/T&#246;&#246;laud/Koolil&#245;una/Koolil&#245;una%20veebruar%202023%202%20supiga+taim.xlsx" TargetMode="External"/><Relationship Id="rId1" Type="http://schemas.openxmlformats.org/officeDocument/2006/relationships/externalLinkPath" Target="https://dussmannestonia-my.sharepoint.com/personal/kronkvist_dussmann_ee/Documents/T&#246;&#246;laud/Koolil&#245;una/Koolil&#245;una%20veebruar%202023%202%20supiga+ta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imene 5"/>
      <sheetName val="esimene 6"/>
      <sheetName val="esimene 7"/>
      <sheetName val="esimene 8"/>
      <sheetName val="teine 5"/>
      <sheetName val="teine 6"/>
      <sheetName val="kolmas 6"/>
      <sheetName val="teine 7"/>
      <sheetName val="teine 8"/>
      <sheetName val="kolmas 5"/>
      <sheetName val="kolmas 7"/>
      <sheetName val="kolmas 8"/>
      <sheetName val="güm 5"/>
      <sheetName val="güm 6"/>
      <sheetName val="güm 7"/>
      <sheetName val="güm 8"/>
      <sheetName val="taim 5"/>
      <sheetName val="taim 6"/>
      <sheetName val="taim 7"/>
      <sheetName val="taim 8"/>
      <sheetName val="Leht 13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Peedi-küüslaugusalat</v>
          </cell>
          <cell r="C7">
            <v>50</v>
          </cell>
          <cell r="E7">
            <v>3.82</v>
          </cell>
          <cell r="F7">
            <v>1.02</v>
          </cell>
          <cell r="G7">
            <v>0.84</v>
          </cell>
        </row>
        <row r="8">
          <cell r="C8">
            <v>50</v>
          </cell>
          <cell r="F8">
            <v>2.2429999999999999</v>
          </cell>
          <cell r="G8">
            <v>1.448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8"/>
  <sheetViews>
    <sheetView tabSelected="1" workbookViewId="0">
      <selection activeCell="B15" sqref="B15"/>
    </sheetView>
  </sheetViews>
  <sheetFormatPr defaultRowHeight="14.25"/>
  <cols>
    <col min="1" max="1" width="11.75" customWidth="1"/>
    <col min="2" max="2" width="43.12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 16136:16384" ht="18" customHeight="1"/>
    <row r="2" spans="1:7 16136:16384" ht="45" customHeight="1">
      <c r="A2" s="11" t="str">
        <f>'teine 18'!A2</f>
        <v>Koolilõuna 02.05-05.05.2023</v>
      </c>
      <c r="B2" s="12"/>
      <c r="D2" s="2"/>
    </row>
    <row r="3" spans="1:7 16136:16384" ht="23.25" customHeight="1">
      <c r="A3" s="56" t="s">
        <v>0</v>
      </c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 16136:16384" ht="17.25" customHeight="1">
      <c r="A4" s="17" t="s">
        <v>6</v>
      </c>
      <c r="B4" s="28"/>
      <c r="C4" s="18"/>
      <c r="D4" s="18"/>
      <c r="E4" s="18"/>
      <c r="F4" s="18"/>
      <c r="G4" s="18"/>
    </row>
    <row r="5" spans="1:7 16136:16384">
      <c r="A5" s="19"/>
      <c r="B5" s="28"/>
      <c r="C5" s="18"/>
      <c r="D5" s="18"/>
      <c r="E5" s="18"/>
      <c r="F5" s="18"/>
      <c r="G5" s="18"/>
    </row>
    <row r="6" spans="1:7 16136:16384" s="1" customFormat="1">
      <c r="A6" s="19"/>
      <c r="B6" s="28"/>
      <c r="C6" s="18"/>
      <c r="D6" s="18"/>
      <c r="E6" s="18"/>
      <c r="F6" s="18"/>
      <c r="G6" s="18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7 16136:16384">
      <c r="A7" s="19"/>
      <c r="B7" s="28"/>
      <c r="C7" s="18"/>
      <c r="D7" s="18"/>
      <c r="E7" s="18"/>
      <c r="F7" s="18"/>
      <c r="G7" s="18"/>
    </row>
    <row r="8" spans="1:7 16136:16384">
      <c r="A8" s="19"/>
      <c r="B8" s="28"/>
      <c r="C8" s="18"/>
      <c r="D8" s="18"/>
      <c r="E8" s="18"/>
      <c r="F8" s="18"/>
      <c r="G8" s="18"/>
    </row>
    <row r="9" spans="1:7 16136:16384">
      <c r="A9" s="19"/>
      <c r="B9" s="108"/>
      <c r="C9" s="109"/>
      <c r="D9" s="18"/>
      <c r="E9" s="18"/>
      <c r="F9" s="18"/>
      <c r="G9" s="18"/>
    </row>
    <row r="10" spans="1:7 16136:16384">
      <c r="A10" s="19"/>
      <c r="B10" s="28"/>
      <c r="C10" s="18"/>
      <c r="D10" s="18"/>
      <c r="E10" s="18"/>
      <c r="F10" s="18"/>
      <c r="G10" s="18"/>
    </row>
    <row r="11" spans="1:7 16136:16384">
      <c r="A11" s="19"/>
      <c r="B11" s="28"/>
      <c r="C11" s="47"/>
      <c r="D11" s="18"/>
      <c r="E11" s="18"/>
      <c r="F11" s="18"/>
      <c r="G11" s="18"/>
    </row>
    <row r="12" spans="1:7 16136:16384">
      <c r="A12" s="21"/>
      <c r="B12" s="59" t="str">
        <f>'teine 18'!B12</f>
        <v>Kokku:</v>
      </c>
      <c r="C12" s="18"/>
      <c r="D12" s="23">
        <f>SUM(D4:D11)</f>
        <v>0</v>
      </c>
      <c r="E12" s="23">
        <f>SUM(E4:E11)</f>
        <v>0</v>
      </c>
      <c r="F12" s="23">
        <f>SUM(F4:F11)</f>
        <v>0</v>
      </c>
      <c r="G12" s="23">
        <f>SUM(G4:G11)</f>
        <v>0</v>
      </c>
    </row>
    <row r="13" spans="1:7 16136:16384" ht="23.25" customHeight="1">
      <c r="A13" s="24"/>
      <c r="B13" s="60"/>
      <c r="C13" s="34"/>
      <c r="D13" s="37"/>
      <c r="E13" s="37"/>
      <c r="F13" s="37"/>
      <c r="G13" s="37"/>
    </row>
    <row r="14" spans="1:7 16136:16384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 16136:16384">
      <c r="A15" s="17" t="s">
        <v>6</v>
      </c>
      <c r="B15" s="28" t="str">
        <f>'teine 18'!B15</f>
        <v>Frikadellisupp (MAHE KARTUL, PORGAND)</v>
      </c>
      <c r="C15" s="32">
        <v>200</v>
      </c>
      <c r="D15" s="18">
        <f>$C15*'teine 18'!D15/'teine 18'!$C15</f>
        <v>212.8</v>
      </c>
      <c r="E15" s="18">
        <f>$C15*'teine 18'!E15/'teine 18'!$C15</f>
        <v>25.48</v>
      </c>
      <c r="F15" s="18">
        <f>$C15*'teine 18'!F15/'teine 18'!$C15</f>
        <v>12.32</v>
      </c>
      <c r="G15" s="18">
        <f>$C15*'teine 18'!G15/'teine 18'!$C15</f>
        <v>10.08</v>
      </c>
    </row>
    <row r="16" spans="1:7 16136:16384">
      <c r="A16" s="19"/>
      <c r="B16" s="28" t="str">
        <f>'teine 18'!B16</f>
        <v>Jogurtikreem maasikatoormoosiga</v>
      </c>
      <c r="C16" s="18">
        <v>160</v>
      </c>
      <c r="D16" s="18">
        <f>$C16*'teine 18'!D16/'teine 18'!$C16</f>
        <v>244</v>
      </c>
      <c r="E16" s="18">
        <f>$C16*'teine 18'!E16/'teine 18'!$C16</f>
        <v>28.1</v>
      </c>
      <c r="F16" s="18">
        <f>$C16*'teine 18'!F16/'teine 18'!$C16</f>
        <v>5.24</v>
      </c>
      <c r="G16" s="18">
        <f>$C16*'teine 18'!G16/'teine 18'!$C16</f>
        <v>3.3600000000000003</v>
      </c>
    </row>
    <row r="17" spans="1:7 16136:16384">
      <c r="A17" s="19"/>
      <c r="B17" s="28" t="str">
        <f>'teine 18'!B17</f>
        <v>PRIA Piimatooted (piim 50g, keefir 50g)</v>
      </c>
      <c r="C17" s="18">
        <v>100</v>
      </c>
      <c r="D17" s="18">
        <f>$C17*'teine 18'!D17/'teine 18'!$C17</f>
        <v>54.8</v>
      </c>
      <c r="E17" s="18">
        <f>$C17*'teine 18'!E17/'teine 18'!$C17</f>
        <v>4.75</v>
      </c>
      <c r="F17" s="18">
        <f>$C17*'teine 18'!F17/'teine 18'!$C17</f>
        <v>2.5499999999999998</v>
      </c>
      <c r="G17" s="18">
        <f>$C17*'teine 18'!G17/'teine 18'!$C17</f>
        <v>3.22</v>
      </c>
    </row>
    <row r="18" spans="1:7 16136:16384">
      <c r="A18" s="19"/>
      <c r="B18" s="28" t="str">
        <f>'teine 18'!B18</f>
        <v xml:space="preserve">Rukkileiva- ja sepikutoodete valik </v>
      </c>
      <c r="C18" s="18">
        <v>40</v>
      </c>
      <c r="D18" s="18">
        <f>$C18*'teine 18'!D18/'teine 18'!$C18</f>
        <v>92</v>
      </c>
      <c r="E18" s="18">
        <f>$C18*'teine 18'!E18/'teine 18'!$C18</f>
        <v>19.68</v>
      </c>
      <c r="F18" s="18">
        <f>$C18*'teine 18'!F18/'teine 18'!$C18</f>
        <v>0.66399999999999992</v>
      </c>
      <c r="G18" s="18">
        <f>$C18*'teine 18'!G18/'teine 18'!$C18</f>
        <v>3.1519999999999997</v>
      </c>
    </row>
    <row r="19" spans="1:7 16136:16384">
      <c r="A19" s="19"/>
      <c r="B19" s="28" t="str">
        <f>'teine 18'!B19</f>
        <v>Porgand (PRIA) (MAHE)</v>
      </c>
      <c r="C19" s="47">
        <v>100</v>
      </c>
      <c r="D19" s="18">
        <f>$C19*'teine 18'!D19/'teine 18'!$C19</f>
        <v>32.4</v>
      </c>
      <c r="E19" s="18">
        <f>$C19*'teine 18'!E19/'teine 18'!$C19</f>
        <v>8.5</v>
      </c>
      <c r="F19" s="18">
        <f>$C19*'teine 18'!F19/'teine 18'!$C19</f>
        <v>0.2</v>
      </c>
      <c r="G19" s="18">
        <f>$C19*'teine 18'!G19/'teine 18'!$C19</f>
        <v>0.6</v>
      </c>
    </row>
    <row r="20" spans="1:7 16136:16384">
      <c r="A20" s="21"/>
      <c r="B20" s="59" t="str">
        <f>'teine 18'!B20</f>
        <v>Kokku:</v>
      </c>
      <c r="C20" s="18"/>
      <c r="D20" s="23">
        <f>SUM(D15:D19)</f>
        <v>636</v>
      </c>
      <c r="E20" s="23">
        <f>SUM(E15:E19)</f>
        <v>86.509999999999991</v>
      </c>
      <c r="F20" s="23">
        <f>SUM(F15:F19)</f>
        <v>20.974000000000004</v>
      </c>
      <c r="G20" s="23">
        <f>SUM(G15:G19)</f>
        <v>20.412000000000003</v>
      </c>
    </row>
    <row r="21" spans="1:7 16136:16384" ht="23.25" customHeight="1">
      <c r="A21" s="24"/>
      <c r="B21" s="60"/>
      <c r="C21" s="34"/>
      <c r="D21" s="37"/>
      <c r="E21" s="37"/>
      <c r="F21" s="37"/>
      <c r="G21" s="37"/>
    </row>
    <row r="22" spans="1:7 16136:16384" ht="23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 16136:16384">
      <c r="A23" s="17" t="s">
        <v>6</v>
      </c>
      <c r="B23" s="28" t="str">
        <f>'teine 18'!B23</f>
        <v>Kursemestroogonov</v>
      </c>
      <c r="C23" s="32">
        <v>120</v>
      </c>
      <c r="D23" s="18">
        <f>$C23*'teine 18'!D23/'teine 18'!$C23</f>
        <v>224.57142857142858</v>
      </c>
      <c r="E23" s="18">
        <f>$C23*'teine 18'!E23/'teine 18'!$C23</f>
        <v>16.688571428571425</v>
      </c>
      <c r="F23" s="18">
        <f>$C23*'teine 18'!F23/'teine 18'!$C23</f>
        <v>12</v>
      </c>
      <c r="G23" s="18">
        <f>$C23*'teine 18'!G23/'teine 18'!$C23</f>
        <v>10.199999999999999</v>
      </c>
    </row>
    <row r="24" spans="1:7 16136:16384">
      <c r="A24" s="19"/>
      <c r="B24" s="28" t="str">
        <f>'teine 18'!B24</f>
        <v>Kartulipüree  (MAHE)</v>
      </c>
      <c r="C24" s="18">
        <v>70</v>
      </c>
      <c r="D24" s="18">
        <f>$C24*'teine 18'!D24/'teine 18'!$C24</f>
        <v>49.6</v>
      </c>
      <c r="E24" s="18">
        <f>$C24*'teine 18'!E24/'teine 18'!$C24</f>
        <v>10.5</v>
      </c>
      <c r="F24" s="18">
        <f>$C24*'teine 18'!F24/'teine 18'!$C24</f>
        <v>0.34200000000000003</v>
      </c>
      <c r="G24" s="18">
        <f>$C24*'teine 18'!G24/'teine 18'!$C24</f>
        <v>1.51</v>
      </c>
    </row>
    <row r="25" spans="1:7 16136:16384" s="1" customFormat="1">
      <c r="A25" s="19"/>
      <c r="B25" s="28" t="str">
        <f>'teine 18'!B25</f>
        <v>Tatar / toortatar, aurutatud</v>
      </c>
      <c r="C25" s="18">
        <v>70</v>
      </c>
      <c r="D25" s="18">
        <f>$C25*'teine 18'!D25/'teine 18'!$C25</f>
        <v>61.4</v>
      </c>
      <c r="E25" s="18">
        <f>$C25*'teine 18'!E25/'teine 18'!$C25</f>
        <v>12.76</v>
      </c>
      <c r="F25" s="18">
        <f>$C25*'teine 18'!F25/'teine 18'!$C25</f>
        <v>0.39</v>
      </c>
      <c r="G25" s="18">
        <f>$C25*'teine 18'!G25/'teine 18'!$C25</f>
        <v>2.29</v>
      </c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7 16136:16384">
      <c r="A26" s="19"/>
      <c r="B26" s="28" t="str">
        <f>'teine 18'!B26</f>
        <v xml:space="preserve">Porgandi  (MAHE)-redisesalat </v>
      </c>
      <c r="C26" s="18">
        <v>25</v>
      </c>
      <c r="D26" s="18">
        <f>$C26*'teine 18'!D26/'teine 18'!$C26</f>
        <v>25.95</v>
      </c>
      <c r="E26" s="18">
        <f>$C26*'teine 18'!E26/'teine 18'!$C26</f>
        <v>3.99</v>
      </c>
      <c r="F26" s="18">
        <f>$C26*'teine 18'!F26/'teine 18'!$C26</f>
        <v>1.4750000000000001</v>
      </c>
      <c r="G26" s="18">
        <f>$C26*'teine 18'!G26/'teine 18'!$C26</f>
        <v>0.53500000000000003</v>
      </c>
    </row>
    <row r="27" spans="1:7 16136:16384">
      <c r="A27" s="19"/>
      <c r="B27" s="28" t="str">
        <f>'teine 18'!B27</f>
        <v>Peet, hiinakapsas salatikaste</v>
      </c>
      <c r="C27" s="18">
        <v>25</v>
      </c>
      <c r="D27" s="18">
        <f>$C27*'teine 18'!D27/'teine 18'!$C27</f>
        <v>24.5</v>
      </c>
      <c r="E27" s="18">
        <f>$C27*'teine 18'!E27/'teine 18'!$C27</f>
        <v>2.5049999999999999</v>
      </c>
      <c r="F27" s="18">
        <f>$C27*'teine 18'!F27/'teine 18'!$C27</f>
        <v>1.605</v>
      </c>
      <c r="G27" s="18">
        <f>$C27*'teine 18'!G27/'teine 18'!$C27</f>
        <v>0.56499999999999995</v>
      </c>
    </row>
    <row r="28" spans="1:7 16136:16384">
      <c r="A28" s="19"/>
      <c r="B28" s="28" t="str">
        <f>'teine 18'!B28</f>
        <v>PRIA Piimatooted (piim 50g, keefir 50g)</v>
      </c>
      <c r="C28" s="18">
        <v>100</v>
      </c>
      <c r="D28" s="18">
        <f>$C28*'teine 18'!D28/'teine 18'!$C28</f>
        <v>54.8</v>
      </c>
      <c r="E28" s="18">
        <f>$C28*'teine 18'!E28/'teine 18'!$C28</f>
        <v>4.75</v>
      </c>
      <c r="F28" s="18">
        <f>$C28*'teine 18'!F28/'teine 18'!$C28</f>
        <v>2.5499999999999998</v>
      </c>
      <c r="G28" s="18">
        <f>$C28*'teine 18'!G28/'teine 18'!$C28</f>
        <v>3.22</v>
      </c>
    </row>
    <row r="29" spans="1:7 16136:16384">
      <c r="A29" s="19"/>
      <c r="B29" s="28" t="str">
        <f>'teine 18'!B29</f>
        <v xml:space="preserve">Rukkileiva- ja sepikutoodete valik </v>
      </c>
      <c r="C29" s="18">
        <v>40</v>
      </c>
      <c r="D29" s="18">
        <f>$C29*'teine 18'!D29/'teine 18'!$C29</f>
        <v>92</v>
      </c>
      <c r="E29" s="18">
        <f>$C29*'teine 18'!E29/'teine 18'!$C29</f>
        <v>19.68</v>
      </c>
      <c r="F29" s="18">
        <f>$C29*'teine 18'!F29/'teine 18'!$C29</f>
        <v>0.66399999999999992</v>
      </c>
      <c r="G29" s="18">
        <f>$C29*'teine 18'!G29/'teine 18'!$C29</f>
        <v>3.1519999999999997</v>
      </c>
    </row>
    <row r="30" spans="1:7 16136:16384">
      <c r="A30" s="19"/>
      <c r="B30" s="28" t="str">
        <f>'teine 18'!B30</f>
        <v>Pirn (PRIA)</v>
      </c>
      <c r="C30" s="18">
        <v>100</v>
      </c>
      <c r="D30" s="18">
        <f>$C30*'teine 18'!D30/'teine 18'!$C30</f>
        <v>46.4</v>
      </c>
      <c r="E30" s="18">
        <f>$C30*'teine 18'!E30/'teine 18'!$C30</f>
        <v>14.1</v>
      </c>
      <c r="F30" s="18">
        <f>$C30*'teine 18'!F30/'teine 18'!$C30</f>
        <v>0</v>
      </c>
      <c r="G30" s="18">
        <f>$C30*'teine 18'!G30/'teine 18'!$C30</f>
        <v>0.3</v>
      </c>
    </row>
    <row r="31" spans="1:7 16136:16384">
      <c r="A31" s="21"/>
      <c r="B31" s="59" t="s">
        <v>10</v>
      </c>
      <c r="C31" s="18"/>
      <c r="D31" s="23">
        <f>SUM(D23:D30)</f>
        <v>579.22142857142853</v>
      </c>
      <c r="E31" s="23">
        <f>SUM(E23:E30)</f>
        <v>84.973571428571432</v>
      </c>
      <c r="F31" s="23">
        <f>SUM(F23:F30)</f>
        <v>19.026000000000003</v>
      </c>
      <c r="G31" s="23">
        <f>SUM(G23:G30)</f>
        <v>21.772000000000002</v>
      </c>
    </row>
    <row r="32" spans="1:7 16136:16384" ht="23.25" customHeight="1">
      <c r="A32" s="24"/>
      <c r="B32" s="60"/>
      <c r="C32" s="34"/>
      <c r="D32" s="37"/>
      <c r="E32" s="37"/>
      <c r="F32" s="37"/>
      <c r="G32" s="37"/>
    </row>
    <row r="33" spans="1:7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7">
      <c r="A34" s="17" t="s">
        <v>6</v>
      </c>
      <c r="B34" s="28" t="str">
        <f>'teine 18'!B34</f>
        <v>Ukraina borš (MAHE KARTUL, PORGAND)</v>
      </c>
      <c r="C34" s="32">
        <v>200</v>
      </c>
      <c r="D34" s="18">
        <f>$C34*'teine 18'!D34/'teine 18'!$C34</f>
        <v>204</v>
      </c>
      <c r="E34" s="18">
        <f>$C34*'teine 18'!E34/'teine 18'!$C34</f>
        <v>20</v>
      </c>
      <c r="F34" s="18">
        <f>$C34*'teine 18'!F34/'teine 18'!$C34</f>
        <v>8.76</v>
      </c>
      <c r="G34" s="18">
        <f>$C34*'teine 18'!G34/'teine 18'!$C34</f>
        <v>7.1840000000000002</v>
      </c>
    </row>
    <row r="35" spans="1:7">
      <c r="A35" s="17"/>
      <c r="B35" s="28" t="str">
        <f>'teine 18'!B35</f>
        <v>Hapukoor</v>
      </c>
      <c r="C35" s="18">
        <v>10</v>
      </c>
      <c r="D35" s="18">
        <f>$C35*'teine 18'!D35/'teine 18'!$C35</f>
        <v>22.2</v>
      </c>
      <c r="E35" s="18">
        <f>$C35*'teine 18'!E35/'teine 18'!$C35</f>
        <v>0.38</v>
      </c>
      <c r="F35" s="18">
        <f>$C35*'teine 18'!F35/'teine 18'!$C35</f>
        <v>2.15</v>
      </c>
      <c r="G35" s="18">
        <f>$C35*'teine 18'!G35/'teine 18'!$C35</f>
        <v>0.33</v>
      </c>
    </row>
    <row r="36" spans="1:7">
      <c r="A36" s="19"/>
      <c r="B36" s="28" t="str">
        <f>'teine 18'!B36</f>
        <v>Vanillitarretis</v>
      </c>
      <c r="C36" s="18">
        <v>160</v>
      </c>
      <c r="D36" s="18">
        <f>$C36*'teine 18'!D36/'teine 18'!$C36</f>
        <v>200.1</v>
      </c>
      <c r="E36" s="18">
        <f>$C36*'teine 18'!E36/'teine 18'!$C36</f>
        <v>36.5</v>
      </c>
      <c r="F36" s="18">
        <f>$C36*'teine 18'!F36/'teine 18'!$C36</f>
        <v>5.42</v>
      </c>
      <c r="G36" s="18">
        <f>$C36*'teine 18'!G36/'teine 18'!$C36</f>
        <v>3.8600000000000003</v>
      </c>
    </row>
    <row r="37" spans="1:7">
      <c r="A37" s="19"/>
      <c r="B37" s="28" t="str">
        <f>'teine 18'!B37</f>
        <v>PRIA Piimatooted (piim 50g, keefir 50g)</v>
      </c>
      <c r="C37" s="18">
        <v>100</v>
      </c>
      <c r="D37" s="18">
        <f>$C37*'teine 18'!D37/'teine 18'!$C37</f>
        <v>54.8</v>
      </c>
      <c r="E37" s="18">
        <f>$C37*'teine 18'!E37/'teine 18'!$C37</f>
        <v>4.75</v>
      </c>
      <c r="F37" s="18">
        <f>$C37*'teine 18'!F37/'teine 18'!$C37</f>
        <v>2.5499999999999998</v>
      </c>
      <c r="G37" s="18">
        <f>$C37*'teine 18'!G37/'teine 18'!$C37</f>
        <v>3.22</v>
      </c>
    </row>
    <row r="38" spans="1:7">
      <c r="A38" s="21"/>
      <c r="B38" s="28" t="str">
        <f>'teine 18'!B38</f>
        <v xml:space="preserve">Rukkileiva- ja sepikutoodete valik </v>
      </c>
      <c r="C38" s="20">
        <v>40</v>
      </c>
      <c r="D38" s="18">
        <f>$C38*'teine 18'!D38/'teine 18'!$C38</f>
        <v>92</v>
      </c>
      <c r="E38" s="18">
        <f>$C38*'teine 18'!E38/'teine 18'!$C38</f>
        <v>19.68</v>
      </c>
      <c r="F38" s="18">
        <f>$C38*'teine 18'!F38/'teine 18'!$C38</f>
        <v>0.66399999999999992</v>
      </c>
      <c r="G38" s="18">
        <f>$C38*'teine 18'!G38/'teine 18'!$C38</f>
        <v>3.1519999999999997</v>
      </c>
    </row>
    <row r="39" spans="1:7">
      <c r="A39" s="21"/>
      <c r="B39" s="28" t="str">
        <f>'teine 18'!B39</f>
        <v>Peakapsas, valge (PRIA)</v>
      </c>
      <c r="C39" s="20">
        <v>100</v>
      </c>
      <c r="D39" s="18">
        <f>$C39*'teine 18'!D39/'teine 18'!$C39</f>
        <v>26.7</v>
      </c>
      <c r="E39" s="18">
        <f>$C39*'teine 18'!E39/'teine 18'!$C39</f>
        <v>6.2</v>
      </c>
      <c r="F39" s="18">
        <f>$C39*'teine 18'!F39/'teine 18'!$C39</f>
        <v>0.2</v>
      </c>
      <c r="G39" s="18">
        <f>$C39*'teine 18'!G39/'teine 18'!$C39</f>
        <v>1.1299999999999999</v>
      </c>
    </row>
    <row r="40" spans="1:7">
      <c r="A40" s="19"/>
      <c r="B40" s="59" t="str">
        <f>'teine 18'!B40</f>
        <v>Kokku:</v>
      </c>
      <c r="C40" s="18"/>
      <c r="D40" s="23">
        <f>SUM(D34:D39)</f>
        <v>599.79999999999995</v>
      </c>
      <c r="E40" s="23">
        <f>SUM(E34:E39)</f>
        <v>87.51</v>
      </c>
      <c r="F40" s="23">
        <f>SUM(F34:F39)</f>
        <v>19.744</v>
      </c>
      <c r="G40" s="23">
        <f>SUM(G34:G39)</f>
        <v>18.876000000000001</v>
      </c>
    </row>
    <row r="41" spans="1:7" ht="23.25" customHeight="1">
      <c r="A41" s="33"/>
      <c r="B41" s="60"/>
      <c r="C41" s="34"/>
      <c r="D41" s="37"/>
      <c r="E41" s="37"/>
      <c r="F41" s="37"/>
      <c r="G41" s="37"/>
    </row>
    <row r="42" spans="1:7" ht="23.25" customHeight="1">
      <c r="A42" s="56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7" ht="15.75" customHeight="1">
      <c r="A43" s="19" t="s">
        <v>6</v>
      </c>
      <c r="B43" s="70" t="str">
        <f>'teine 18'!B43</f>
        <v>Seamaksa-hapukoorekaste porganditega (MAHE PORGAND)</v>
      </c>
      <c r="C43" s="71">
        <v>120</v>
      </c>
      <c r="D43" s="18">
        <f>$C43*'teine 18'!D43/'teine 18'!$C43</f>
        <v>212.57142857142858</v>
      </c>
      <c r="E43" s="18">
        <f>$C43*'teine 18'!E43/'teine 18'!$C43</f>
        <v>10.199999999999999</v>
      </c>
      <c r="F43" s="18">
        <f>$C43*'teine 18'!F43/'teine 18'!$C43</f>
        <v>12.514285714285714</v>
      </c>
      <c r="G43" s="18">
        <f>$C43*'teine 18'!G43/'teine 18'!$C43</f>
        <v>10.542857142857143</v>
      </c>
    </row>
    <row r="44" spans="1:7" ht="16.5" customHeight="1">
      <c r="A44" s="19"/>
      <c r="B44" s="70" t="str">
        <f>'teine 18'!B44</f>
        <v>Riis, aurutatud</v>
      </c>
      <c r="C44" s="32">
        <v>70</v>
      </c>
      <c r="D44" s="18">
        <f>$C44*'teine 18'!D44/'teine 18'!$C44</f>
        <v>79.599999999999994</v>
      </c>
      <c r="E44" s="18">
        <f>$C44*'teine 18'!E44/'teine 18'!$C44</f>
        <v>18.3</v>
      </c>
      <c r="F44" s="18">
        <f>$C44*'teine 18'!F44/'teine 18'!$C44</f>
        <v>0.161</v>
      </c>
      <c r="G44" s="18">
        <f>$C44*'teine 18'!G44/'teine 18'!$C44</f>
        <v>1.55</v>
      </c>
    </row>
    <row r="45" spans="1:7" ht="16.5" customHeight="1">
      <c r="A45" s="19"/>
      <c r="B45" s="70" t="str">
        <f>'teine 18'!B45</f>
        <v>Kartul, aurutatud (MAHE)</v>
      </c>
      <c r="C45" s="32">
        <v>70</v>
      </c>
      <c r="D45" s="18">
        <f>$C45*'teine 18'!D45/'teine 18'!$C45</f>
        <v>52.8</v>
      </c>
      <c r="E45" s="18">
        <f>$C45*'teine 18'!E45/'teine 18'!$C45</f>
        <v>12.2</v>
      </c>
      <c r="F45" s="18">
        <f>$C45*'teine 18'!F45/'teine 18'!$C45</f>
        <v>7.1999999999999995E-2</v>
      </c>
      <c r="G45" s="18">
        <f>$C45*'teine 18'!G45/'teine 18'!$C45</f>
        <v>1.37</v>
      </c>
    </row>
    <row r="46" spans="1:7" ht="16.5" customHeight="1">
      <c r="A46" s="19"/>
      <c r="B46" s="70" t="str">
        <f>'teine 18'!B46</f>
        <v xml:space="preserve">Kapsa-tomatisalat </v>
      </c>
      <c r="C46" s="32">
        <v>25</v>
      </c>
      <c r="D46" s="18">
        <f>$C46*'teine 18'!D46/'teine 18'!$C46</f>
        <v>27.35</v>
      </c>
      <c r="E46" s="18">
        <f>$C46*'teine 18'!E46/'teine 18'!$C46</f>
        <v>2.8250000000000002</v>
      </c>
      <c r="F46" s="18">
        <f>$C46*'teine 18'!F46/'teine 18'!$C46</f>
        <v>1.6950000000000001</v>
      </c>
      <c r="G46" s="18">
        <f>$C46*'teine 18'!G46/'teine 18'!$C46</f>
        <v>0.77</v>
      </c>
    </row>
    <row r="47" spans="1:7" ht="16.5" customHeight="1">
      <c r="A47" s="19"/>
      <c r="B47" s="70" t="str">
        <f>'teine 18'!B47</f>
        <v>Porgand (MAHE), porrulauk, mais, salatikaste</v>
      </c>
      <c r="C47" s="32">
        <v>25</v>
      </c>
      <c r="D47" s="18">
        <f>$C47*'teine 18'!D47/'teine 18'!$C47</f>
        <v>20.100000000000001</v>
      </c>
      <c r="E47" s="18">
        <f>$C47*'teine 18'!E47/'teine 18'!$C47</f>
        <v>2.1150000000000002</v>
      </c>
      <c r="F47" s="18">
        <f>$C47*'teine 18'!F47/'teine 18'!$C47</f>
        <v>0.63</v>
      </c>
      <c r="G47" s="18">
        <f>$C47*'teine 18'!G47/'teine 18'!$C47</f>
        <v>0.55500000000000005</v>
      </c>
    </row>
    <row r="48" spans="1:7" ht="15.75" customHeight="1">
      <c r="A48" s="19"/>
      <c r="B48" s="70" t="str">
        <f>'teine 18'!B48</f>
        <v>PRIA Piimatooted (piim 50g, keefir 50g)</v>
      </c>
      <c r="C48" s="18">
        <v>100</v>
      </c>
      <c r="D48" s="18">
        <f>$C48*'teine 18'!D48/'teine 18'!$C48</f>
        <v>54.8</v>
      </c>
      <c r="E48" s="18">
        <f>$C48*'teine 18'!E48/'teine 18'!$C48</f>
        <v>4.75</v>
      </c>
      <c r="F48" s="18">
        <f>$C48*'teine 18'!F48/'teine 18'!$C48</f>
        <v>2.5499999999999998</v>
      </c>
      <c r="G48" s="18">
        <f>$C48*'teine 18'!G48/'teine 18'!$C48</f>
        <v>3.22</v>
      </c>
    </row>
    <row r="49" spans="1:7" ht="15.75" customHeight="1">
      <c r="A49" s="19"/>
      <c r="B49" s="70" t="str">
        <f>'teine 18'!B49</f>
        <v xml:space="preserve">Rukkileiva- ja sepikutoodete valik </v>
      </c>
      <c r="C49" s="18">
        <v>40</v>
      </c>
      <c r="D49" s="18">
        <f>$C49*'teine 18'!D49/'teine 18'!$C49</f>
        <v>92</v>
      </c>
      <c r="E49" s="18">
        <f>$C49*'teine 18'!E49/'teine 18'!$C49</f>
        <v>19.68</v>
      </c>
      <c r="F49" s="18">
        <f>$C49*'teine 18'!F49/'teine 18'!$C49</f>
        <v>0.66399999999999992</v>
      </c>
      <c r="G49" s="18">
        <f>$C49*'teine 18'!G49/'teine 18'!$C49</f>
        <v>3.1519999999999997</v>
      </c>
    </row>
    <row r="50" spans="1:7">
      <c r="A50" s="21"/>
      <c r="B50" s="70" t="str">
        <f>'teine 18'!B50</f>
        <v>Õun (PRIA)</v>
      </c>
      <c r="C50" s="18">
        <v>100</v>
      </c>
      <c r="D50" s="18">
        <f>$C50*'teine 18'!D50/'teine 18'!$C50</f>
        <v>48.3</v>
      </c>
      <c r="E50" s="18">
        <f>$C50*'teine 18'!E50/'teine 18'!$C50</f>
        <v>13.5</v>
      </c>
      <c r="F50" s="18">
        <f>$C50*'teine 18'!F50/'teine 18'!$C50</f>
        <v>0</v>
      </c>
      <c r="G50" s="18">
        <f>$C50*'teine 18'!G50/'teine 18'!$C50</f>
        <v>0</v>
      </c>
    </row>
    <row r="51" spans="1:7">
      <c r="A51" s="21"/>
      <c r="B51" s="29" t="s">
        <v>10</v>
      </c>
      <c r="C51" s="18"/>
      <c r="D51" s="23">
        <f>SUM(D43:D50)</f>
        <v>587.5214285714286</v>
      </c>
      <c r="E51" s="23">
        <f>SUM(E43:E50)</f>
        <v>83.570000000000007</v>
      </c>
      <c r="F51" s="23">
        <f>SUM(F43:F50)</f>
        <v>18.286285714285714</v>
      </c>
      <c r="G51" s="23">
        <f>SUM(G43:G50)</f>
        <v>21.159857142857142</v>
      </c>
    </row>
    <row r="52" spans="1:7">
      <c r="A52" s="24"/>
      <c r="B52" s="45"/>
      <c r="C52" s="37"/>
      <c r="D52" s="38"/>
      <c r="E52" s="38"/>
      <c r="F52" s="38"/>
      <c r="G52" s="38"/>
    </row>
    <row r="53" spans="1:7">
      <c r="A53" s="34"/>
      <c r="B53" s="151" t="s">
        <v>17</v>
      </c>
      <c r="C53" s="151"/>
      <c r="D53" s="61">
        <f>AVERAGE(D20,D31,D40,D51)</f>
        <v>600.63571428571424</v>
      </c>
      <c r="E53" s="61">
        <f t="shared" ref="E53:G53" si="0">AVERAGE(E20,E31,E40,E51)</f>
        <v>85.640892857142859</v>
      </c>
      <c r="F53" s="61">
        <f t="shared" si="0"/>
        <v>19.507571428571431</v>
      </c>
      <c r="G53" s="61">
        <f t="shared" si="0"/>
        <v>20.554964285714284</v>
      </c>
    </row>
    <row r="54" spans="1:7">
      <c r="A54" s="34" t="s">
        <v>18</v>
      </c>
      <c r="B54" s="34"/>
      <c r="C54" s="34"/>
      <c r="D54" s="58" t="s">
        <v>19</v>
      </c>
      <c r="E54" s="34"/>
      <c r="F54" s="34"/>
      <c r="G54" s="34"/>
    </row>
    <row r="57" spans="1:7">
      <c r="D57"/>
    </row>
    <row r="58" spans="1:7">
      <c r="D58" s="4"/>
    </row>
  </sheetData>
  <mergeCells count="1">
    <mergeCell ref="B53:C53"/>
  </mergeCells>
  <pageMargins left="0.70000000000000007" right="0.70000000000000007" top="1.1437007874015745" bottom="1.1437007874015745" header="0.74999999999999989" footer="0.74999999999999989"/>
  <pageSetup paperSize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4"/>
  <sheetViews>
    <sheetView workbookViewId="0">
      <selection activeCell="C18" sqref="C18"/>
    </sheetView>
  </sheetViews>
  <sheetFormatPr defaultColWidth="8.5" defaultRowHeight="14.25"/>
  <cols>
    <col min="1" max="1" width="14.125" style="1" customWidth="1"/>
    <col min="2" max="2" width="43.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12" width="8.5" style="1" customWidth="1"/>
    <col min="13" max="13" width="8.5" customWidth="1"/>
  </cols>
  <sheetData>
    <row r="1" spans="1:11" ht="18">
      <c r="B1" s="5"/>
    </row>
    <row r="2" spans="1:11" ht="45" customHeight="1">
      <c r="A2" s="11" t="str">
        <f>'teine 19'!A2</f>
        <v>Koolilõuna 08.05-12.05.2023</v>
      </c>
      <c r="B2" s="12"/>
      <c r="C2" s="2"/>
    </row>
    <row r="3" spans="1:11" ht="23.25" customHeight="1">
      <c r="A3" s="65" t="s">
        <v>0</v>
      </c>
      <c r="B3" s="26"/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</row>
    <row r="4" spans="1:11">
      <c r="A4" s="17" t="s">
        <v>6</v>
      </c>
      <c r="B4" s="28" t="str">
        <f>'teine 19'!B4</f>
        <v>Böfstroogonov veiselihast (MAHE VEISELIHA)</v>
      </c>
      <c r="C4" s="18">
        <v>150</v>
      </c>
      <c r="D4" s="18">
        <f>$C4*'teine 19'!D4/'teine 19'!$C4</f>
        <v>228.21428571428572</v>
      </c>
      <c r="E4" s="18">
        <f>$C4*'teine 19'!E4/'teine 19'!$C4</f>
        <v>9.0749999999999993</v>
      </c>
      <c r="F4" s="18">
        <f>$C4*'teine 19'!F4/'teine 19'!$C4</f>
        <v>16.178571428571427</v>
      </c>
      <c r="G4" s="18">
        <f>$C4*'teine 19'!G4/'teine 19'!$C4</f>
        <v>11.796428571428571</v>
      </c>
    </row>
    <row r="5" spans="1:11">
      <c r="A5" s="19"/>
      <c r="B5" s="28" t="str">
        <f>'teine 19'!B5</f>
        <v>Riis, aurutatud</v>
      </c>
      <c r="C5" s="18">
        <v>100</v>
      </c>
      <c r="D5" s="18">
        <f>$C5*'teine 19'!D5/'teine 19'!$C5</f>
        <v>113.71428571428571</v>
      </c>
      <c r="E5" s="18">
        <f>$C5*'teine 19'!E5/'teine 19'!$C5</f>
        <v>26.142857142857142</v>
      </c>
      <c r="F5" s="18">
        <f>$C5*'teine 19'!F5/'teine 19'!$C5</f>
        <v>0.23</v>
      </c>
      <c r="G5" s="18">
        <f>$C5*'teine 19'!G5/'teine 19'!$C5</f>
        <v>2.2142857142857144</v>
      </c>
    </row>
    <row r="6" spans="1:11">
      <c r="A6" s="19"/>
      <c r="B6" s="28" t="str">
        <f>'teine 19'!B6</f>
        <v>Pasta / täisterapasta (MAHE)</v>
      </c>
      <c r="C6" s="18">
        <v>100</v>
      </c>
      <c r="D6" s="18">
        <f>$C6*'teine 19'!D6/'teine 19'!$C6</f>
        <v>152.85714285714286</v>
      </c>
      <c r="E6" s="18">
        <f>$C6*'teine 19'!E6/'teine 19'!$C6</f>
        <v>32</v>
      </c>
      <c r="F6" s="18">
        <f>$C6*'teine 19'!F6/'teine 19'!$C6</f>
        <v>0.95428571428571429</v>
      </c>
      <c r="G6" s="18">
        <f>$C6*'teine 19'!G6/'teine 19'!$C6</f>
        <v>5.1571428571428575</v>
      </c>
    </row>
    <row r="7" spans="1:11">
      <c r="A7" s="19"/>
      <c r="B7" s="28" t="str">
        <f>'teine 19'!B7</f>
        <v>Peedi-küüslaugusalat</v>
      </c>
      <c r="C7" s="18">
        <v>50</v>
      </c>
      <c r="D7" s="18">
        <f>$C7*'teine 19'!D7/'teine 19'!$C7</f>
        <v>40.4</v>
      </c>
      <c r="E7" s="18">
        <f>$C7*'teine 19'!E7/'teine 19'!$C7</f>
        <v>3.82</v>
      </c>
      <c r="F7" s="18">
        <f>$C7*'teine 19'!F7/'teine 19'!$C7</f>
        <v>1.02</v>
      </c>
      <c r="G7" s="18">
        <f>$C7*'teine 19'!G7/'teine 19'!$C7</f>
        <v>0.84</v>
      </c>
      <c r="H7" s="2"/>
      <c r="I7" s="2"/>
      <c r="J7" s="2"/>
      <c r="K7" s="2"/>
    </row>
    <row r="8" spans="1:11">
      <c r="A8" s="19"/>
      <c r="B8" s="28" t="str">
        <f>'teine 19'!B8</f>
        <v>Porgand (MAHE),kapsas,hapukurk,salatikaste</v>
      </c>
      <c r="C8" s="20">
        <v>50</v>
      </c>
      <c r="D8" s="18">
        <f>$C8*'teine 19'!D8/'teine 19'!$C8</f>
        <v>50.18</v>
      </c>
      <c r="E8" s="18">
        <f>$C8*'teine 19'!E8/'teine 19'!$C8</f>
        <v>5.56</v>
      </c>
      <c r="F8" s="18">
        <f>$C8*'teine 19'!F8/'teine 19'!$C8</f>
        <v>2.2429999999999999</v>
      </c>
      <c r="G8" s="18">
        <f>$C8*'teine 19'!G8/'teine 19'!$C8</f>
        <v>1.4479999999999997</v>
      </c>
      <c r="H8" s="2"/>
      <c r="I8" s="2"/>
      <c r="J8" s="2"/>
      <c r="K8" s="2"/>
    </row>
    <row r="9" spans="1:11">
      <c r="A9" s="19"/>
      <c r="B9" s="28" t="str">
        <f>'teine 19'!B9</f>
        <v>PRIA Piimatooted (piim 50g, keefir 50g)</v>
      </c>
      <c r="C9" s="18">
        <v>100</v>
      </c>
      <c r="D9" s="18">
        <f>$C9*'teine 19'!D9/'teine 19'!$C9</f>
        <v>54.8</v>
      </c>
      <c r="E9" s="18">
        <f>$C9*'teine 19'!E9/'teine 19'!$C9</f>
        <v>4.75</v>
      </c>
      <c r="F9" s="18">
        <f>$C9*'teine 19'!F9/'teine 19'!$C9</f>
        <v>2.5499999999999998</v>
      </c>
      <c r="G9" s="18">
        <f>$C9*'teine 19'!G9/'teine 19'!$C9</f>
        <v>3.22</v>
      </c>
    </row>
    <row r="10" spans="1:11">
      <c r="A10" s="19"/>
      <c r="B10" s="28" t="str">
        <f>'teine 19'!B10</f>
        <v xml:space="preserve">Rukkileiva- ja sepikutoodete valik </v>
      </c>
      <c r="C10" s="47">
        <v>60</v>
      </c>
      <c r="D10" s="18">
        <f>$C10*'teine 19'!D10/'teine 19'!$C10</f>
        <v>138</v>
      </c>
      <c r="E10" s="18">
        <f>$C10*'teine 19'!E10/'teine 19'!$C10</f>
        <v>29.52</v>
      </c>
      <c r="F10" s="18">
        <f>$C10*'teine 19'!F10/'teine 19'!$C10</f>
        <v>0.996</v>
      </c>
      <c r="G10" s="18">
        <f>$C10*'teine 19'!G10/'teine 19'!$C10</f>
        <v>4.7279999999999998</v>
      </c>
    </row>
    <row r="11" spans="1:11">
      <c r="A11" s="19"/>
      <c r="B11" s="28" t="s">
        <v>27</v>
      </c>
      <c r="C11" s="47">
        <v>100</v>
      </c>
      <c r="D11" s="18">
        <f>$C11*'teine 19'!D11/'teine 19'!$C11</f>
        <v>48.3</v>
      </c>
      <c r="E11" s="18">
        <f>$C11*'teine 19'!E11/'teine 19'!$C11</f>
        <v>13.5</v>
      </c>
      <c r="F11" s="18">
        <f>$C11*'teine 19'!F11/'teine 19'!$C11</f>
        <v>0</v>
      </c>
      <c r="G11" s="18">
        <f>$C11*'teine 19'!G11/'teine 19'!$C11</f>
        <v>0</v>
      </c>
    </row>
    <row r="12" spans="1:11">
      <c r="A12" s="21"/>
      <c r="B12" s="59" t="str">
        <f>'teine 19'!B12</f>
        <v>Kokku:</v>
      </c>
      <c r="C12" s="18"/>
      <c r="D12" s="23">
        <f>SUM(D4:D11)</f>
        <v>826.46571428571417</v>
      </c>
      <c r="E12" s="23">
        <f>SUM(E4:E11)</f>
        <v>124.36785714285713</v>
      </c>
      <c r="F12" s="23">
        <f>SUM(F4:F11)</f>
        <v>24.171857142857139</v>
      </c>
      <c r="G12" s="23">
        <f>SUM(G4:G11)</f>
        <v>29.403857142857142</v>
      </c>
    </row>
    <row r="13" spans="1:11" ht="23.25" customHeight="1">
      <c r="A13" s="33"/>
      <c r="B13" s="60"/>
      <c r="C13" s="34"/>
      <c r="D13" s="37"/>
      <c r="E13" s="37"/>
      <c r="F13" s="37"/>
      <c r="G13" s="37"/>
    </row>
    <row r="14" spans="1:11" ht="23.25" customHeight="1">
      <c r="A14" s="65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11">
      <c r="A15" s="17" t="s">
        <v>6</v>
      </c>
      <c r="B15" s="28" t="str">
        <f>'teine 19'!B15</f>
        <v>Köögiviljasupp hakklihaga (MAHE KARTUL, PORGAND)</v>
      </c>
      <c r="C15" s="32">
        <v>300</v>
      </c>
      <c r="D15" s="18">
        <f>$C15*'teine 19'!D15/'teine 19'!$C15</f>
        <v>273.60000000000002</v>
      </c>
      <c r="E15" s="18">
        <f>$C15*'teine 19'!E15/'teine 19'!$C15</f>
        <v>17.760000000000002</v>
      </c>
      <c r="F15" s="18">
        <f>$C15*'teine 19'!F15/'teine 19'!$C15</f>
        <v>16.440000000000001</v>
      </c>
      <c r="G15" s="18">
        <f>$C15*'teine 19'!G15/'teine 19'!$C15</f>
        <v>14.4</v>
      </c>
    </row>
    <row r="16" spans="1:11">
      <c r="A16" s="17"/>
      <c r="B16" s="28" t="str">
        <f>'teine 19'!B16</f>
        <v>Hapukoor</v>
      </c>
      <c r="C16" s="18">
        <v>10</v>
      </c>
      <c r="D16" s="18">
        <f>$C16*'teine 19'!D16/'teine 19'!$C16</f>
        <v>22.2</v>
      </c>
      <c r="E16" s="18">
        <f>$C16*'teine 19'!E16/'teine 19'!$C16</f>
        <v>0.38</v>
      </c>
      <c r="F16" s="18">
        <f>$C16*'teine 19'!F16/'teine 19'!$C16</f>
        <v>2.15</v>
      </c>
      <c r="G16" s="18">
        <f>$C16*'teine 19'!G16/'teine 19'!$C16</f>
        <v>0.33</v>
      </c>
    </row>
    <row r="17" spans="1:10">
      <c r="A17" s="17"/>
      <c r="B17" s="28" t="str">
        <f>'teine 19'!B17</f>
        <v>Muffin</v>
      </c>
      <c r="C17" s="18">
        <v>60</v>
      </c>
      <c r="D17" s="18">
        <f>$C17*'teine 19'!D17/'teine 19'!$C17</f>
        <v>220.5</v>
      </c>
      <c r="E17" s="18">
        <f>$C17*'teine 19'!E17/'teine 19'!$C17</f>
        <v>45.8</v>
      </c>
      <c r="F17" s="18">
        <f>$C17*'teine 19'!F17/'teine 19'!$C17</f>
        <v>5.74</v>
      </c>
      <c r="G17" s="18">
        <f>$C17*'teine 19'!G17/'teine 19'!$C17</f>
        <v>4.5199999999999996</v>
      </c>
    </row>
    <row r="18" spans="1:10">
      <c r="A18" s="19"/>
      <c r="B18" s="28" t="str">
        <f>'teine 19'!B18</f>
        <v>PRIA Piimatooted (piim 50g, keefir 50g)</v>
      </c>
      <c r="C18" s="18">
        <v>100</v>
      </c>
      <c r="D18" s="18">
        <f>$C18*'teine 19'!D18/'teine 19'!$C18</f>
        <v>54.8</v>
      </c>
      <c r="E18" s="18">
        <f>$C18*'teine 19'!E18/'teine 19'!$C18</f>
        <v>4.75</v>
      </c>
      <c r="F18" s="18">
        <f>$C18*'teine 19'!F18/'teine 19'!$C18</f>
        <v>2.5499999999999998</v>
      </c>
      <c r="G18" s="18">
        <f>$C18*'teine 19'!G18/'teine 19'!$C18</f>
        <v>3.22</v>
      </c>
      <c r="H18" s="2"/>
    </row>
    <row r="19" spans="1:10">
      <c r="A19" s="19"/>
      <c r="B19" s="28" t="str">
        <f>'teine 19'!B19</f>
        <v xml:space="preserve">Rukkileiva- ja sepikutoodete valik </v>
      </c>
      <c r="C19" s="18">
        <v>60</v>
      </c>
      <c r="D19" s="18">
        <f>$C19*'teine 19'!D19/'teine 19'!$C19</f>
        <v>138</v>
      </c>
      <c r="E19" s="18">
        <f>$C19*'teine 19'!E19/'teine 19'!$C19</f>
        <v>29.52</v>
      </c>
      <c r="F19" s="18">
        <f>$C19*'teine 19'!F19/'teine 19'!$C19</f>
        <v>0.996</v>
      </c>
      <c r="G19" s="18">
        <f>$C19*'teine 19'!G19/'teine 19'!$C19</f>
        <v>4.7279999999999998</v>
      </c>
      <c r="H19" s="2"/>
    </row>
    <row r="20" spans="1:10">
      <c r="A20" s="19"/>
      <c r="B20" s="28" t="s">
        <v>28</v>
      </c>
      <c r="C20" s="18">
        <v>100</v>
      </c>
      <c r="D20" s="18">
        <f>$C20*'teine 19'!D20/'teine 19'!$C20</f>
        <v>32.4</v>
      </c>
      <c r="E20" s="18">
        <f>$C20*'teine 19'!E20/'teine 19'!$C20</f>
        <v>8.5</v>
      </c>
      <c r="F20" s="18">
        <f>$C20*'teine 19'!F20/'teine 19'!$C20</f>
        <v>0.2</v>
      </c>
      <c r="G20" s="18">
        <f>$C20*'teine 19'!G20/'teine 19'!$C20</f>
        <v>0.6</v>
      </c>
      <c r="H20" s="2"/>
    </row>
    <row r="21" spans="1:10">
      <c r="A21" s="19"/>
      <c r="B21" s="59" t="str">
        <f>'teine 19'!B21</f>
        <v>Kokku:</v>
      </c>
      <c r="C21" s="18"/>
      <c r="D21" s="23">
        <f>SUM(D15:D20)</f>
        <v>741.49999999999989</v>
      </c>
      <c r="E21" s="23">
        <f>SUM(E15:E20)</f>
        <v>106.71</v>
      </c>
      <c r="F21" s="23">
        <f>SUM(F15:F20)</f>
        <v>28.075999999999997</v>
      </c>
      <c r="G21" s="23">
        <f>SUM(G15:G20)</f>
        <v>27.798000000000002</v>
      </c>
    </row>
    <row r="22" spans="1:10" ht="23.25" customHeight="1">
      <c r="A22" s="33"/>
      <c r="B22" s="60"/>
      <c r="C22" s="34"/>
      <c r="D22" s="37"/>
      <c r="E22" s="37"/>
      <c r="F22" s="37"/>
      <c r="G22" s="37"/>
    </row>
    <row r="23" spans="1:10" ht="23.25" customHeight="1">
      <c r="A23" s="56" t="s">
        <v>12</v>
      </c>
      <c r="B23" s="60"/>
      <c r="C23" s="27" t="s">
        <v>1</v>
      </c>
      <c r="D23" s="27" t="s">
        <v>2</v>
      </c>
      <c r="E23" s="27" t="s">
        <v>3</v>
      </c>
      <c r="F23" s="27" t="s">
        <v>4</v>
      </c>
      <c r="G23" s="27" t="s">
        <v>5</v>
      </c>
    </row>
    <row r="24" spans="1:10">
      <c r="A24" s="17" t="s">
        <v>6</v>
      </c>
      <c r="B24" s="28" t="str">
        <f>'teine 19'!B24</f>
        <v>Koorene kanapada  paprikaga</v>
      </c>
      <c r="C24" s="32">
        <v>150</v>
      </c>
      <c r="D24" s="18">
        <f>$C24*'teine 19'!D24/'teine 19'!$C24</f>
        <v>273.21428571428572</v>
      </c>
      <c r="E24" s="18">
        <f>$C24*'teine 19'!E24/'teine 19'!$C24</f>
        <v>21.417857142857141</v>
      </c>
      <c r="F24" s="18">
        <f>$C24*'teine 19'!F24/'teine 19'!$C24</f>
        <v>18.010714285714286</v>
      </c>
      <c r="G24" s="18">
        <f>$C24*'teine 19'!G24/'teine 19'!$C24</f>
        <v>10.178571428571429</v>
      </c>
    </row>
    <row r="25" spans="1:10">
      <c r="A25" s="19"/>
      <c r="B25" s="28" t="str">
        <f>'teine 19'!B25</f>
        <v>Kartulipüree (MAHE)</v>
      </c>
      <c r="C25" s="18">
        <v>100</v>
      </c>
      <c r="D25" s="18">
        <f>$C25*'teine 19'!D25/'teine 19'!$C25</f>
        <v>70.857142857142861</v>
      </c>
      <c r="E25" s="18">
        <f>$C25*'teine 19'!E25/'teine 19'!$C25</f>
        <v>13.842857142857143</v>
      </c>
      <c r="F25" s="18">
        <f>$C25*'teine 19'!F25/'teine 19'!$C25</f>
        <v>0.45714285714285713</v>
      </c>
      <c r="G25" s="18">
        <f>$C25*'teine 19'!G25/'teine 19'!$C25</f>
        <v>2.157142857142857</v>
      </c>
    </row>
    <row r="26" spans="1:10">
      <c r="A26" s="19"/>
      <c r="B26" s="28" t="str">
        <f>'teine 19'!B26</f>
        <v>Tatar / toortatar, aurutatud</v>
      </c>
      <c r="C26" s="18">
        <v>100</v>
      </c>
      <c r="D26" s="18">
        <f>$C26*'teine 19'!D26/'teine 19'!$C26</f>
        <v>87.714285714285708</v>
      </c>
      <c r="E26" s="18">
        <f>$C26*'teine 19'!E26/'teine 19'!$C26</f>
        <v>18.228571428571428</v>
      </c>
      <c r="F26" s="18">
        <f>$C26*'teine 19'!F26/'teine 19'!$C26</f>
        <v>0.55714285714285716</v>
      </c>
      <c r="G26" s="18">
        <f>$C26*'teine 19'!G26/'teine 19'!$C26</f>
        <v>3.2714285714285714</v>
      </c>
    </row>
    <row r="27" spans="1:10">
      <c r="A27" s="19"/>
      <c r="B27" s="28" t="str">
        <f>'teine 19'!B27</f>
        <v>Hiinakapsa-tomatisalat</v>
      </c>
      <c r="C27" s="18">
        <v>50</v>
      </c>
      <c r="D27" s="18">
        <f>$C27*'teine 19'!D27/'teine 19'!$C27</f>
        <v>50.5</v>
      </c>
      <c r="E27" s="18">
        <f>$C27*'teine 19'!E27/'teine 19'!$C27</f>
        <v>5.35</v>
      </c>
      <c r="F27" s="18">
        <f>$C27*'teine 19'!F27/'teine 19'!$C27</f>
        <v>2.11</v>
      </c>
      <c r="G27" s="18">
        <f>$C27*'teine 19'!G27/'teine 19'!$C27</f>
        <v>0.61699999999999999</v>
      </c>
    </row>
    <row r="28" spans="1:10">
      <c r="A28" s="19"/>
      <c r="B28" s="28" t="str">
        <f>'teine 19'!B28</f>
        <v>Juurviljad</v>
      </c>
      <c r="C28" s="18">
        <v>50</v>
      </c>
      <c r="D28" s="18">
        <f>$C28*'teine 19'!D28/'teine 19'!$C28</f>
        <v>53.6</v>
      </c>
      <c r="E28" s="18">
        <f>$C28*'teine 19'!E28/'teine 19'!$C28</f>
        <v>4.45</v>
      </c>
      <c r="F28" s="18">
        <f>$C28*'teine 19'!F28/'teine 19'!$C28</f>
        <v>2.9</v>
      </c>
      <c r="G28" s="18">
        <f>$C28*'teine 19'!G28/'teine 19'!$C28</f>
        <v>1.1000000000000001</v>
      </c>
    </row>
    <row r="29" spans="1:10" ht="15.75" customHeight="1">
      <c r="A29" s="19"/>
      <c r="B29" s="28" t="str">
        <f>'teine 19'!B29</f>
        <v>PRIA Piimatooted (piim 50g, keefir 50g)</v>
      </c>
      <c r="C29" s="18">
        <v>100</v>
      </c>
      <c r="D29" s="18">
        <f>$C29*'teine 19'!D29/'teine 19'!$C29</f>
        <v>54.8</v>
      </c>
      <c r="E29" s="18">
        <f>$C29*'teine 19'!E29/'teine 19'!$C29</f>
        <v>4.75</v>
      </c>
      <c r="F29" s="18">
        <f>$C29*'teine 19'!F29/'teine 19'!$C29</f>
        <v>2.5499999999999998</v>
      </c>
      <c r="G29" s="18">
        <f>$C29*'teine 19'!G29/'teine 19'!$C29</f>
        <v>3.22</v>
      </c>
    </row>
    <row r="30" spans="1:10">
      <c r="A30" s="19"/>
      <c r="B30" s="28" t="str">
        <f>'teine 19'!B30</f>
        <v xml:space="preserve">Rukkileiva- ja sepikutoodete valik </v>
      </c>
      <c r="C30" s="18">
        <v>60</v>
      </c>
      <c r="D30" s="18">
        <f>$C30*'teine 19'!D30/'teine 19'!$C30</f>
        <v>138</v>
      </c>
      <c r="E30" s="18">
        <f>$C30*'teine 19'!E30/'teine 19'!$C30</f>
        <v>29.52</v>
      </c>
      <c r="F30" s="18">
        <f>$C30*'teine 19'!F30/'teine 19'!$C30</f>
        <v>0.996</v>
      </c>
      <c r="G30" s="18">
        <f>$C30*'teine 19'!G30/'teine 19'!$C30</f>
        <v>4.7279999999999998</v>
      </c>
      <c r="H30" s="2"/>
      <c r="I30" s="2"/>
      <c r="J30" s="2"/>
    </row>
    <row r="31" spans="1:10">
      <c r="A31" s="21"/>
      <c r="B31" s="28" t="s">
        <v>29</v>
      </c>
      <c r="C31" s="18">
        <v>100</v>
      </c>
      <c r="D31" s="18">
        <f>$C31*'teine 19'!D31/'teine 19'!$C31</f>
        <v>46.4</v>
      </c>
      <c r="E31" s="18">
        <f>$C31*'teine 19'!E31/'teine 19'!$C31</f>
        <v>14.1</v>
      </c>
      <c r="F31" s="18">
        <f>$C31*'teine 19'!F31/'teine 19'!$C31</f>
        <v>0</v>
      </c>
      <c r="G31" s="18">
        <f>$C31*'teine 19'!G31/'teine 19'!$C31</f>
        <v>0.3</v>
      </c>
    </row>
    <row r="32" spans="1:10">
      <c r="A32" s="19"/>
      <c r="B32" s="59" t="str">
        <f>'teine 19'!B32</f>
        <v>Kokku:</v>
      </c>
      <c r="C32" s="18"/>
      <c r="D32" s="23">
        <f>SUM(D24:D31)</f>
        <v>775.08571428571418</v>
      </c>
      <c r="E32" s="23">
        <f>SUM(E24:E31)</f>
        <v>111.6592857142857</v>
      </c>
      <c r="F32" s="23">
        <f>SUM(F24:F31)</f>
        <v>27.580999999999996</v>
      </c>
      <c r="G32" s="23">
        <f>SUM(G24:G31)</f>
        <v>25.572142857142861</v>
      </c>
    </row>
    <row r="33" spans="1:12" ht="23.25" customHeight="1">
      <c r="A33" s="24"/>
      <c r="B33" s="60"/>
      <c r="C33" s="58"/>
      <c r="D33" s="37"/>
      <c r="E33" s="37"/>
      <c r="F33" s="37"/>
      <c r="G33" s="37"/>
    </row>
    <row r="34" spans="1:12" ht="23.25" customHeight="1">
      <c r="A34" s="56" t="s">
        <v>14</v>
      </c>
      <c r="B34" s="60"/>
      <c r="C34" s="27" t="s">
        <v>1</v>
      </c>
      <c r="D34" s="27" t="s">
        <v>2</v>
      </c>
      <c r="E34" s="27" t="s">
        <v>3</v>
      </c>
      <c r="F34" s="27" t="s">
        <v>4</v>
      </c>
      <c r="G34" s="27" t="s">
        <v>5</v>
      </c>
    </row>
    <row r="35" spans="1:12">
      <c r="A35" s="17" t="s">
        <v>6</v>
      </c>
      <c r="B35" s="28" t="str">
        <f>'teine 19'!B35</f>
        <v>Kanasupp (MAHE KARTUL, PORGAND)</v>
      </c>
      <c r="C35" s="32">
        <v>300</v>
      </c>
      <c r="D35" s="18">
        <f>$C35*'teine 19'!D35/'teine 19'!$C35</f>
        <v>264.95999999999998</v>
      </c>
      <c r="E35" s="18">
        <f>$C35*'teine 19'!E35/'teine 19'!$C35</f>
        <v>22.271999999999998</v>
      </c>
      <c r="F35" s="18">
        <f>$C35*'teine 19'!F35/'teine 19'!$C35</f>
        <v>20.304000000000002</v>
      </c>
      <c r="G35" s="18">
        <f>$C35*'teine 19'!G35/'teine 19'!$C35</f>
        <v>12.372</v>
      </c>
    </row>
    <row r="36" spans="1:12">
      <c r="A36" s="21"/>
      <c r="B36" s="28" t="str">
        <f>'teine 19'!B36</f>
        <v>Karamellpuding maasikamoosiga</v>
      </c>
      <c r="C36" s="20">
        <v>160</v>
      </c>
      <c r="D36" s="18">
        <f>$C36*'teine 19'!D36/'teine 19'!$C36</f>
        <v>270.39999999999998</v>
      </c>
      <c r="E36" s="18">
        <f>$C36*'teine 19'!E36/'teine 19'!$C36</f>
        <v>41.95</v>
      </c>
      <c r="F36" s="18">
        <f>$C36*'teine 19'!F36/'teine 19'!$C36</f>
        <v>2.42</v>
      </c>
      <c r="G36" s="18">
        <f>$C36*'teine 19'!G36/'teine 19'!$C36</f>
        <v>4.74</v>
      </c>
    </row>
    <row r="37" spans="1:12">
      <c r="A37" s="21"/>
      <c r="B37" s="28" t="str">
        <f>'teine 19'!B37</f>
        <v>PRIA Piimatooted (piim 50g, keefir 50g)</v>
      </c>
      <c r="C37" s="62">
        <v>100</v>
      </c>
      <c r="D37" s="18">
        <f>$C37*'teine 19'!D37/'teine 19'!$C37</f>
        <v>54.8</v>
      </c>
      <c r="E37" s="18">
        <f>$C37*'teine 19'!E37/'teine 19'!$C37</f>
        <v>4.75</v>
      </c>
      <c r="F37" s="18">
        <f>$C37*'teine 19'!F37/'teine 19'!$C37</f>
        <v>2.5499999999999998</v>
      </c>
      <c r="G37" s="18">
        <f>$C37*'teine 19'!G37/'teine 19'!$C37</f>
        <v>3.22</v>
      </c>
    </row>
    <row r="38" spans="1:12" ht="14.25" customHeight="1">
      <c r="A38" s="19"/>
      <c r="B38" s="28" t="str">
        <f>'teine 19'!B38</f>
        <v xml:space="preserve">Rukkileiva- ja sepikutoodete valik </v>
      </c>
      <c r="C38" s="47">
        <v>60</v>
      </c>
      <c r="D38" s="18">
        <f>$C38*'teine 19'!D38/'teine 19'!$C38</f>
        <v>138</v>
      </c>
      <c r="E38" s="18">
        <f>$C38*'teine 19'!E38/'teine 19'!$C38</f>
        <v>29.52</v>
      </c>
      <c r="F38" s="18">
        <f>$C38*'teine 19'!F38/'teine 19'!$C38</f>
        <v>0.996</v>
      </c>
      <c r="G38" s="18">
        <f>$C38*'teine 19'!G38/'teine 19'!$C38</f>
        <v>4.7279999999999998</v>
      </c>
      <c r="H38" s="6"/>
      <c r="I38" s="6"/>
      <c r="J38" s="6"/>
      <c r="K38" s="6"/>
      <c r="L38" s="6"/>
    </row>
    <row r="39" spans="1:12">
      <c r="A39" s="19"/>
      <c r="B39" s="28" t="s">
        <v>40</v>
      </c>
      <c r="C39" s="18">
        <v>100</v>
      </c>
      <c r="D39" s="18">
        <f>$C39*'teine 19'!D39/'teine 19'!$C39</f>
        <v>26.7</v>
      </c>
      <c r="E39" s="18">
        <f>$C39*'teine 19'!E39/'teine 19'!$C39</f>
        <v>6.2</v>
      </c>
      <c r="F39" s="18">
        <f>$C39*'teine 19'!F39/'teine 19'!$C39</f>
        <v>0.2</v>
      </c>
      <c r="G39" s="18">
        <f>$C39*'teine 19'!G39/'teine 19'!$C39</f>
        <v>1.1299999999999999</v>
      </c>
    </row>
    <row r="40" spans="1:12">
      <c r="A40" s="21"/>
      <c r="B40" s="59" t="str">
        <f>'teine 19'!B40</f>
        <v>Kokku:</v>
      </c>
      <c r="C40" s="18"/>
      <c r="D40" s="23">
        <f>SUM(D35:D39)</f>
        <v>754.8599999999999</v>
      </c>
      <c r="E40" s="23">
        <f>SUM(E35:E39)</f>
        <v>104.69200000000001</v>
      </c>
      <c r="F40" s="23">
        <f>SUM(F35:F39)</f>
        <v>26.470000000000002</v>
      </c>
      <c r="G40" s="23">
        <f>SUM(G35:G39)</f>
        <v>26.19</v>
      </c>
    </row>
    <row r="41" spans="1:12" ht="23.25" customHeight="1">
      <c r="A41" s="24"/>
      <c r="B41" s="60"/>
      <c r="C41" s="34"/>
      <c r="D41" s="37"/>
      <c r="E41" s="37"/>
      <c r="F41" s="37"/>
      <c r="G41" s="37"/>
    </row>
    <row r="42" spans="1:12" ht="22.5" customHeight="1">
      <c r="A42" s="56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12">
      <c r="A43" s="17" t="s">
        <v>6</v>
      </c>
      <c r="B43" s="28" t="str">
        <f>'teine 19'!B43</f>
        <v xml:space="preserve">Kalakaste </v>
      </c>
      <c r="C43" s="32">
        <v>150</v>
      </c>
      <c r="D43" s="18">
        <f>$C43*'teine 19'!D43/'teine 19'!$C43</f>
        <v>273.21428571428572</v>
      </c>
      <c r="E43" s="18">
        <f>$C43*'teine 19'!E43/'teine 19'!$C43</f>
        <v>13.821428571428571</v>
      </c>
      <c r="F43" s="18">
        <f>$C43*'teine 19'!F43/'teine 19'!$C43</f>
        <v>18</v>
      </c>
      <c r="G43" s="18">
        <f>$C43*'teine 19'!G43/'teine 19'!$C43</f>
        <v>13.071428571428571</v>
      </c>
    </row>
    <row r="44" spans="1:12">
      <c r="A44" s="21"/>
      <c r="B44" s="28" t="str">
        <f>'teine 19'!B44</f>
        <v>Kartul, aurutatud (MAHE)</v>
      </c>
      <c r="C44" s="18">
        <v>100</v>
      </c>
      <c r="D44" s="18">
        <f>$C44*'teine 19'!D44/'teine 19'!$C44</f>
        <v>75.428571428571431</v>
      </c>
      <c r="E44" s="18">
        <f>$C44*'teine 19'!E44/'teine 19'!$C44</f>
        <v>17.428571428571427</v>
      </c>
      <c r="F44" s="18">
        <f>$C44*'teine 19'!F44/'teine 19'!$C44</f>
        <v>0.10285714285714284</v>
      </c>
      <c r="G44" s="18">
        <f>$C44*'teine 19'!G44/'teine 19'!$C44</f>
        <v>1.9571428571428571</v>
      </c>
      <c r="H44" s="2"/>
      <c r="I44" s="2"/>
      <c r="J44" s="2"/>
    </row>
    <row r="45" spans="1:12">
      <c r="A45" s="21"/>
      <c r="B45" s="28" t="str">
        <f>'teine 19'!B45</f>
        <v>Riis, aurutatud</v>
      </c>
      <c r="C45" s="18">
        <v>100</v>
      </c>
      <c r="D45" s="18">
        <f>$C45*'teine 19'!D45/'teine 19'!$C45</f>
        <v>113.71428571428571</v>
      </c>
      <c r="E45" s="18">
        <f>$C45*'teine 19'!E45/'teine 19'!$C45</f>
        <v>26.142857142857142</v>
      </c>
      <c r="F45" s="18">
        <f>$C45*'teine 19'!F45/'teine 19'!$C45</f>
        <v>0.23</v>
      </c>
      <c r="G45" s="18">
        <f>$C45*'teine 19'!G45/'teine 19'!$C45</f>
        <v>2.2142857142857144</v>
      </c>
    </row>
    <row r="46" spans="1:12">
      <c r="A46" s="19"/>
      <c r="B46" s="28" t="str">
        <f>'teine 19'!B46</f>
        <v>Kapsasalat</v>
      </c>
      <c r="C46" s="20">
        <v>50</v>
      </c>
      <c r="D46" s="18">
        <f>$C46*'teine 19'!D46/'teine 19'!$C46</f>
        <v>50.4</v>
      </c>
      <c r="E46" s="18">
        <f>$C46*'teine 19'!E46/'teine 19'!$C46</f>
        <v>6.8</v>
      </c>
      <c r="F46" s="18">
        <f>$C46*'teine 19'!F46/'teine 19'!$C46</f>
        <v>1.02</v>
      </c>
      <c r="G46" s="18">
        <f>$C46*'teine 19'!G46/'teine 19'!$C46</f>
        <v>0.84599999999999997</v>
      </c>
      <c r="H46" s="2"/>
      <c r="I46" s="2"/>
      <c r="J46" s="2"/>
      <c r="K46" s="2"/>
      <c r="L46" s="2"/>
    </row>
    <row r="47" spans="1:12">
      <c r="A47" s="19"/>
      <c r="B47" s="28" t="str">
        <f>'teine 19'!B47</f>
        <v>Peet, porulauk, roheline hernes, salatikaste</v>
      </c>
      <c r="C47" s="20">
        <v>50</v>
      </c>
      <c r="D47" s="18">
        <f>$C47*'teine 19'!D47/'teine 19'!$C47</f>
        <v>41.6</v>
      </c>
      <c r="E47" s="18">
        <f>$C47*'teine 19'!E47/'teine 19'!$C47</f>
        <v>5.31</v>
      </c>
      <c r="F47" s="18">
        <f>$C47*'teine 19'!F47/'teine 19'!$C47</f>
        <v>2.09</v>
      </c>
      <c r="G47" s="18">
        <f>$C47*'teine 19'!G47/'teine 19'!$C47</f>
        <v>0.46</v>
      </c>
      <c r="H47" s="2"/>
      <c r="I47" s="2"/>
      <c r="J47" s="2"/>
      <c r="K47" s="2"/>
      <c r="L47" s="2"/>
    </row>
    <row r="48" spans="1:12">
      <c r="A48" s="21"/>
      <c r="B48" s="28" t="str">
        <f>'teine 19'!B48</f>
        <v>PRIA Piimatooted (piim 50g, keefir 50g)</v>
      </c>
      <c r="C48" s="18">
        <v>100</v>
      </c>
      <c r="D48" s="18">
        <f>$C48*'teine 19'!D48/'teine 19'!$C48</f>
        <v>54.8</v>
      </c>
      <c r="E48" s="18">
        <f>$C48*'teine 19'!E48/'teine 19'!$C48</f>
        <v>4.75</v>
      </c>
      <c r="F48" s="18">
        <f>$C48*'teine 19'!F48/'teine 19'!$C48</f>
        <v>2.5499999999999998</v>
      </c>
      <c r="G48" s="18">
        <f>$C48*'teine 19'!G48/'teine 19'!$C48</f>
        <v>3.22</v>
      </c>
    </row>
    <row r="49" spans="1:7">
      <c r="A49" s="21"/>
      <c r="B49" s="28" t="str">
        <f>'teine 19'!B49</f>
        <v xml:space="preserve">Rukkileiva- ja sepikutoodete valik </v>
      </c>
      <c r="C49" s="18">
        <v>60</v>
      </c>
      <c r="D49" s="18">
        <f>$C49*'teine 19'!D49/'teine 19'!$C49</f>
        <v>138</v>
      </c>
      <c r="E49" s="18">
        <f>$C49*'teine 19'!E49/'teine 19'!$C49</f>
        <v>29.52</v>
      </c>
      <c r="F49" s="18">
        <f>$C49*'teine 19'!F49/'teine 19'!$C49</f>
        <v>0.996</v>
      </c>
      <c r="G49" s="18">
        <f>$C49*'teine 19'!G49/'teine 19'!$C49</f>
        <v>4.7279999999999998</v>
      </c>
    </row>
    <row r="50" spans="1:7">
      <c r="A50" s="21"/>
      <c r="B50" s="28" t="s">
        <v>27</v>
      </c>
      <c r="C50" s="18">
        <v>100</v>
      </c>
      <c r="D50" s="18">
        <f>$C50*'teine 19'!D50/'teine 19'!$C50</f>
        <v>48.3</v>
      </c>
      <c r="E50" s="18">
        <f>$C50*'teine 19'!E50/'teine 19'!$C50</f>
        <v>13.5</v>
      </c>
      <c r="F50" s="18">
        <f>$C50*'teine 19'!F50/'teine 19'!$C50</f>
        <v>0</v>
      </c>
      <c r="G50" s="18">
        <f>$C50*'teine 19'!G50/'teine 19'!$C50</f>
        <v>0</v>
      </c>
    </row>
    <row r="51" spans="1:7">
      <c r="A51" s="19"/>
      <c r="B51" s="29" t="s">
        <v>10</v>
      </c>
      <c r="C51" s="18"/>
      <c r="D51" s="23">
        <f>SUM(D43:D50)</f>
        <v>795.4571428571428</v>
      </c>
      <c r="E51" s="23">
        <f>SUM(E43:E50)</f>
        <v>117.27285714285713</v>
      </c>
      <c r="F51" s="23">
        <f>SUM(F43:F50)</f>
        <v>24.988857142857142</v>
      </c>
      <c r="G51" s="23">
        <f>SUM(G43:G50)</f>
        <v>26.496857142857145</v>
      </c>
    </row>
    <row r="52" spans="1:7">
      <c r="A52" s="33"/>
      <c r="B52" s="45"/>
      <c r="C52" s="37"/>
      <c r="D52" s="38"/>
      <c r="E52" s="38"/>
      <c r="F52" s="38"/>
      <c r="G52" s="38"/>
    </row>
    <row r="53" spans="1:7">
      <c r="A53" s="34"/>
      <c r="B53" s="151" t="s">
        <v>17</v>
      </c>
      <c r="C53" s="151"/>
      <c r="D53" s="61">
        <f>AVERAGE(D40,D51,D32,D21,D12)</f>
        <v>778.67371428571425</v>
      </c>
      <c r="E53" s="61">
        <f>AVERAGE(E40,E51,E32,E21,E12)</f>
        <v>112.9404</v>
      </c>
      <c r="F53" s="61">
        <f>AVERAGE(F40,F51,F32,F21,F12)</f>
        <v>26.257542857142852</v>
      </c>
      <c r="G53" s="61">
        <f>AVERAGE(G40,G51,G32,G21,G12)</f>
        <v>27.092171428571429</v>
      </c>
    </row>
    <row r="54" spans="1:7">
      <c r="A54" s="34" t="s">
        <v>22</v>
      </c>
      <c r="B54" s="34"/>
      <c r="C54" s="34"/>
      <c r="D54" s="58" t="s">
        <v>19</v>
      </c>
      <c r="E54" s="34"/>
      <c r="F54" s="34"/>
      <c r="G54" s="34"/>
    </row>
  </sheetData>
  <mergeCells count="1">
    <mergeCell ref="B53:C53"/>
  </mergeCells>
  <pageMargins left="0.70000000000000007" right="0.70000000000000007" top="1.1437007874015745" bottom="1.1437007874015745" header="0.74999999999999989" footer="0.74999999999999989"/>
  <pageSetup scale="6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3"/>
  <sheetViews>
    <sheetView workbookViewId="0">
      <selection activeCell="G57" sqref="G57"/>
    </sheetView>
  </sheetViews>
  <sheetFormatPr defaultColWidth="8.5" defaultRowHeight="14.25"/>
  <cols>
    <col min="1" max="1" width="14.25" style="1" customWidth="1"/>
    <col min="2" max="2" width="44.7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12" width="8.5" style="1" customWidth="1"/>
    <col min="13" max="13" width="8.5" customWidth="1"/>
  </cols>
  <sheetData>
    <row r="1" spans="1:7" ht="18">
      <c r="B1" s="5"/>
    </row>
    <row r="2" spans="1:7" ht="45" customHeight="1">
      <c r="A2" s="11" t="str">
        <f>'teine 20'!A2</f>
        <v>Koolilõuna 15.05-19.05.2023</v>
      </c>
      <c r="B2" s="12"/>
      <c r="C2" s="2"/>
    </row>
    <row r="3" spans="1:7" ht="23.25" customHeight="1">
      <c r="A3" s="56" t="s">
        <v>0</v>
      </c>
      <c r="B3" s="42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>
      <c r="A4" s="17" t="s">
        <v>6</v>
      </c>
      <c r="B4" s="28" t="str">
        <f>'teine 20'!B4</f>
        <v>Vürtsikas tomatine veisehakklihakaste (MAHE VEISEHAKKLIHA)</v>
      </c>
      <c r="C4" s="18">
        <v>150</v>
      </c>
      <c r="D4" s="18">
        <f>$C4*'teine 20'!D4/'teine 20'!$C4</f>
        <v>252.85714285714286</v>
      </c>
      <c r="E4" s="18">
        <f>$C4*'teine 20'!E4/'teine 20'!$C4</f>
        <v>11.55</v>
      </c>
      <c r="F4" s="18">
        <f>$C4*'teine 20'!F4/'teine 20'!$C4</f>
        <v>17.892857142857142</v>
      </c>
      <c r="G4" s="18">
        <f>$C4*'teine 20'!G4/'teine 20'!$C4</f>
        <v>11.25</v>
      </c>
    </row>
    <row r="5" spans="1:7">
      <c r="A5" s="19"/>
      <c r="B5" s="28" t="str">
        <f>'teine 20'!B5</f>
        <v>Pasta / täisterapasta (MAHE)</v>
      </c>
      <c r="C5" s="18">
        <v>100</v>
      </c>
      <c r="D5" s="18">
        <f>$C5*'teine 20'!D5/'teine 20'!$C5</f>
        <v>152.85714285714286</v>
      </c>
      <c r="E5" s="18">
        <f>$C5*'teine 20'!E5/'teine 20'!$C5</f>
        <v>32</v>
      </c>
      <c r="F5" s="18">
        <f>$C5*'teine 20'!F5/'teine 20'!$C5</f>
        <v>0.95428571428571429</v>
      </c>
      <c r="G5" s="18">
        <f>$C5*'teine 20'!G5/'teine 20'!$C5</f>
        <v>5.1571428571428575</v>
      </c>
    </row>
    <row r="6" spans="1:7">
      <c r="A6" s="19"/>
      <c r="B6" s="28" t="str">
        <f>'teine 20'!B6</f>
        <v>Riis, aurutatud</v>
      </c>
      <c r="C6" s="18">
        <v>100</v>
      </c>
      <c r="D6" s="18">
        <f>$C6*'teine 20'!D6/'teine 20'!$C6</f>
        <v>113.71428571428571</v>
      </c>
      <c r="E6" s="18">
        <f>$C6*'teine 20'!E6/'teine 20'!$C6</f>
        <v>26.142857142857142</v>
      </c>
      <c r="F6" s="18">
        <f>$C6*'teine 20'!F6/'teine 20'!$C6</f>
        <v>0.23</v>
      </c>
      <c r="G6" s="18">
        <f>$C6*'teine 20'!G6/'teine 20'!$C6</f>
        <v>2.2142857142857144</v>
      </c>
    </row>
    <row r="7" spans="1:7">
      <c r="A7" s="21"/>
      <c r="B7" s="28" t="str">
        <f>'teine 20'!B7</f>
        <v>Kapsasalat tilli ja hernestega</v>
      </c>
      <c r="C7" s="18">
        <v>50</v>
      </c>
      <c r="D7" s="18">
        <f>$C7*'teine 20'!D7/'teine 20'!$C7</f>
        <v>31.43</v>
      </c>
      <c r="E7" s="18">
        <f>$C7*'teine 20'!E7/'teine 20'!$C7</f>
        <v>3.96</v>
      </c>
      <c r="F7" s="18">
        <f>$C7*'teine 20'!F7/'teine 20'!$C7</f>
        <v>1.23</v>
      </c>
      <c r="G7" s="18">
        <f>$C7*'teine 20'!G7/'teine 20'!$C7</f>
        <v>0.74</v>
      </c>
    </row>
    <row r="8" spans="1:7">
      <c r="A8" s="19"/>
      <c r="B8" s="28" t="str">
        <f>'teine 20'!B8</f>
        <v>Porgand (MAHE), kapsas, mais, salatikaste</v>
      </c>
      <c r="C8" s="18">
        <v>50</v>
      </c>
      <c r="D8" s="18">
        <f>$C8*'teine 20'!D8/'teine 20'!$C8</f>
        <v>55.4</v>
      </c>
      <c r="E8" s="18">
        <f>$C8*'teine 20'!E8/'teine 20'!$C8</f>
        <v>4.4000000000000004</v>
      </c>
      <c r="F8" s="18">
        <f>$C8*'teine 20'!F8/'teine 20'!$C8</f>
        <v>1.67</v>
      </c>
      <c r="G8" s="18">
        <f>$C8*'teine 20'!G8/'teine 20'!$C8</f>
        <v>0.29699999999999999</v>
      </c>
    </row>
    <row r="9" spans="1:7">
      <c r="A9" s="19"/>
      <c r="B9" s="28" t="str">
        <f>'teine 20'!B9</f>
        <v>PRIA Piimatooted (piim 50g, keefir 50g)</v>
      </c>
      <c r="C9" s="20">
        <v>100</v>
      </c>
      <c r="D9" s="18">
        <f>$C9*'teine 20'!D9/'teine 20'!$C9</f>
        <v>54.8</v>
      </c>
      <c r="E9" s="18">
        <f>$C9*'teine 20'!E9/'teine 20'!$C9</f>
        <v>4.75</v>
      </c>
      <c r="F9" s="18">
        <f>$C9*'teine 20'!F9/'teine 20'!$C9</f>
        <v>2.5499999999999998</v>
      </c>
      <c r="G9" s="18">
        <f>$C9*'teine 20'!G9/'teine 20'!$C9</f>
        <v>3.22</v>
      </c>
    </row>
    <row r="10" spans="1:7">
      <c r="A10" s="19"/>
      <c r="B10" s="28" t="str">
        <f>'teine 20'!B10</f>
        <v xml:space="preserve">Rukkileiva- ja sepikutoodete valik </v>
      </c>
      <c r="C10" s="18">
        <v>60</v>
      </c>
      <c r="D10" s="18">
        <f>$C10*'teine 20'!D10/'teine 20'!$C10</f>
        <v>138</v>
      </c>
      <c r="E10" s="18">
        <f>$C10*'teine 20'!E10/'teine 20'!$C10</f>
        <v>29.52</v>
      </c>
      <c r="F10" s="18">
        <f>$C10*'teine 20'!F10/'teine 20'!$C10</f>
        <v>0.996</v>
      </c>
      <c r="G10" s="18">
        <f>$C10*'teine 20'!G10/'teine 20'!$C10</f>
        <v>4.7279999999999998</v>
      </c>
    </row>
    <row r="11" spans="1:7">
      <c r="A11" s="21"/>
      <c r="B11" s="28" t="s">
        <v>29</v>
      </c>
      <c r="C11" s="47">
        <v>100</v>
      </c>
      <c r="D11" s="18">
        <f>$C11*'teine 20'!D11/'teine 20'!$C11</f>
        <v>46.4</v>
      </c>
      <c r="E11" s="18">
        <f>$C11*'teine 20'!E11/'teine 20'!$C11</f>
        <v>14.1</v>
      </c>
      <c r="F11" s="18">
        <f>$C11*'teine 20'!F11/'teine 20'!$C11</f>
        <v>0</v>
      </c>
      <c r="G11" s="18">
        <f>$C11*'teine 20'!G11/'teine 20'!$C11</f>
        <v>0.3</v>
      </c>
    </row>
    <row r="12" spans="1:7">
      <c r="A12" s="21"/>
      <c r="B12" s="59" t="str">
        <f>'teine 20'!B12</f>
        <v>Kokku:</v>
      </c>
      <c r="C12" s="18"/>
      <c r="D12" s="23">
        <f>SUM(D4:D11)</f>
        <v>845.4585714285713</v>
      </c>
      <c r="E12" s="23">
        <f>SUM(E4:E11)</f>
        <v>126.42285714285713</v>
      </c>
      <c r="F12" s="23">
        <f>SUM(F4:F11)</f>
        <v>25.523142857142858</v>
      </c>
      <c r="G12" s="23">
        <f>SUM(G4:G11)</f>
        <v>27.906428571428574</v>
      </c>
    </row>
    <row r="13" spans="1:7" ht="23.25" customHeight="1">
      <c r="A13" s="33"/>
      <c r="B13" s="60"/>
      <c r="C13" s="34"/>
      <c r="D13" s="37"/>
      <c r="E13" s="37"/>
      <c r="F13" s="37"/>
      <c r="G13" s="37"/>
    </row>
    <row r="14" spans="1:7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">
      <c r="A15" s="17" t="s">
        <v>6</v>
      </c>
      <c r="B15" s="28" t="str">
        <f>'teine 20'!B15</f>
        <v>Seljanka (MAHE KARTUL, PORGAND)</v>
      </c>
      <c r="C15" s="32">
        <v>300</v>
      </c>
      <c r="D15" s="18">
        <f>$C15*'teine 20'!D15/'teine 20'!$C15</f>
        <v>301.2</v>
      </c>
      <c r="E15" s="18">
        <f>$C15*'teine 20'!E15/'teine 20'!$C15</f>
        <v>23.64</v>
      </c>
      <c r="F15" s="18">
        <f>$C15*'teine 20'!F15/'teine 20'!$C15</f>
        <v>14.76</v>
      </c>
      <c r="G15" s="18">
        <f>$C15*'teine 20'!G15/'teine 20'!$C15</f>
        <v>13.8</v>
      </c>
    </row>
    <row r="16" spans="1:7">
      <c r="A16" s="19"/>
      <c r="B16" s="28" t="str">
        <f>'teine 20'!B16</f>
        <v xml:space="preserve">Jogurtikreem </v>
      </c>
      <c r="C16" s="18">
        <v>160</v>
      </c>
      <c r="D16" s="18">
        <f>$C16*'teine 20'!D16/'teine 20'!$C16</f>
        <v>244.9</v>
      </c>
      <c r="E16" s="18">
        <f>$C16*'teine 20'!E16/'teine 20'!$C16</f>
        <v>44.85</v>
      </c>
      <c r="F16" s="18">
        <f>$C16*'teine 20'!F16/'teine 20'!$C16</f>
        <v>7.8600000000000012</v>
      </c>
      <c r="G16" s="18">
        <f>$C16*'teine 20'!G16/'teine 20'!$C16</f>
        <v>4.3</v>
      </c>
    </row>
    <row r="17" spans="1:7">
      <c r="A17" s="19"/>
      <c r="B17" s="28" t="str">
        <f>'teine 20'!B17</f>
        <v>PRIA Piimatooted (piim 50g, keefir 50g)</v>
      </c>
      <c r="C17" s="18">
        <v>100</v>
      </c>
      <c r="D17" s="18">
        <f>$C17*'teine 20'!D17/'teine 20'!$C17</f>
        <v>54.8</v>
      </c>
      <c r="E17" s="18">
        <f>$C17*'teine 20'!E17/'teine 20'!$C17</f>
        <v>4.75</v>
      </c>
      <c r="F17" s="18">
        <f>$C17*'teine 20'!F17/'teine 20'!$C17</f>
        <v>2.5499999999999998</v>
      </c>
      <c r="G17" s="18">
        <f>$C17*'teine 20'!G17/'teine 20'!$C17</f>
        <v>3.22</v>
      </c>
    </row>
    <row r="18" spans="1:7">
      <c r="A18" s="17"/>
      <c r="B18" s="28" t="str">
        <f>'teine 20'!B18</f>
        <v xml:space="preserve">Rukkileiva- ja sepikutoodete valik </v>
      </c>
      <c r="C18" s="18">
        <v>60</v>
      </c>
      <c r="D18" s="18">
        <f>$C18*'teine 20'!D18/'teine 20'!$C18</f>
        <v>138</v>
      </c>
      <c r="E18" s="18">
        <f>$C18*'teine 20'!E18/'teine 20'!$C18</f>
        <v>29.52</v>
      </c>
      <c r="F18" s="18">
        <f>$C18*'teine 20'!F18/'teine 20'!$C18</f>
        <v>0.996</v>
      </c>
      <c r="G18" s="18">
        <f>$C18*'teine 20'!G18/'teine 20'!$C18</f>
        <v>4.7279999999999998</v>
      </c>
    </row>
    <row r="19" spans="1:7">
      <c r="A19" s="21"/>
      <c r="B19" s="28" t="s">
        <v>42</v>
      </c>
      <c r="C19" s="18">
        <v>100</v>
      </c>
      <c r="D19" s="18">
        <f>$C19*'teine 20'!D19/'teine 20'!$C19</f>
        <v>26.7</v>
      </c>
      <c r="E19" s="18">
        <f>$C19*'teine 20'!E19/'teine 20'!$C19</f>
        <v>6.2</v>
      </c>
      <c r="F19" s="18">
        <f>$C19*'teine 20'!F19/'teine 20'!$C19</f>
        <v>0.2</v>
      </c>
      <c r="G19" s="18">
        <f>$C19*'teine 20'!G19/'teine 20'!$C19</f>
        <v>1.1299999999999999</v>
      </c>
    </row>
    <row r="20" spans="1:7">
      <c r="A20" s="19"/>
      <c r="B20" s="59" t="str">
        <f>'teine 20'!B20</f>
        <v>Kokku:</v>
      </c>
      <c r="C20" s="18"/>
      <c r="D20" s="23">
        <f>SUM(D15:D19)</f>
        <v>765.6</v>
      </c>
      <c r="E20" s="23">
        <f>SUM(E15:E19)</f>
        <v>108.96000000000001</v>
      </c>
      <c r="F20" s="23">
        <f>SUM(F15:F19)</f>
        <v>26.366</v>
      </c>
      <c r="G20" s="23">
        <f>SUM(G15:G19)</f>
        <v>27.178000000000001</v>
      </c>
    </row>
    <row r="21" spans="1:7" ht="23.25" customHeight="1">
      <c r="A21" s="33"/>
      <c r="B21" s="60"/>
      <c r="C21" s="34"/>
      <c r="D21" s="37"/>
      <c r="E21" s="37"/>
      <c r="F21" s="37"/>
      <c r="G21" s="37"/>
    </row>
    <row r="22" spans="1:7" ht="23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" ht="17.25" customHeight="1">
      <c r="A23" s="17" t="s">
        <v>6</v>
      </c>
      <c r="B23" s="28" t="str">
        <f>'teine 20'!B23</f>
        <v>Kodune sealihaguljašš</v>
      </c>
      <c r="C23" s="63">
        <v>150</v>
      </c>
      <c r="D23" s="32">
        <f>$C23*'teine 20'!D23/'teine 20'!$C23</f>
        <v>267.85714285714283</v>
      </c>
      <c r="E23" s="32">
        <f>$C23*'teine 20'!E23/'teine 20'!$C23</f>
        <v>10.285714285714286</v>
      </c>
      <c r="F23" s="32">
        <f>$C23*'teine 20'!F23/'teine 20'!$C23</f>
        <v>17.110714285714284</v>
      </c>
      <c r="G23" s="32">
        <f>$C23*'teine 20'!G23/'teine 20'!$C23</f>
        <v>10.714285714285714</v>
      </c>
    </row>
    <row r="24" spans="1:7">
      <c r="A24" s="19"/>
      <c r="B24" s="28" t="str">
        <f>'teine 20'!B24</f>
        <v>Riis, aurutatud</v>
      </c>
      <c r="C24" s="18">
        <v>100</v>
      </c>
      <c r="D24" s="32">
        <f>$C24*'teine 20'!D24/'teine 20'!$C24</f>
        <v>113.71428571428571</v>
      </c>
      <c r="E24" s="32">
        <f>$C24*'teine 20'!E24/'teine 20'!$C24</f>
        <v>26.142857142857142</v>
      </c>
      <c r="F24" s="32">
        <f>$C24*'teine 20'!F24/'teine 20'!$C24</f>
        <v>0.23</v>
      </c>
      <c r="G24" s="32">
        <f>$C24*'teine 20'!G24/'teine 20'!$C24</f>
        <v>2.2142857142857144</v>
      </c>
    </row>
    <row r="25" spans="1:7">
      <c r="A25" s="19"/>
      <c r="B25" s="28" t="str">
        <f>'teine 20'!B25</f>
        <v>Kartulipüree (MAHE)</v>
      </c>
      <c r="C25" s="18">
        <v>100</v>
      </c>
      <c r="D25" s="32">
        <f>$C25*'teine 20'!D25/'teine 20'!$C25</f>
        <v>70.857142857142861</v>
      </c>
      <c r="E25" s="32">
        <f>$C25*'teine 20'!E25/'teine 20'!$C25</f>
        <v>15</v>
      </c>
      <c r="F25" s="32">
        <f>$C25*'teine 20'!F25/'teine 20'!$C25</f>
        <v>0.4885714285714286</v>
      </c>
      <c r="G25" s="32">
        <f>$C25*'teine 20'!G25/'teine 20'!$C25</f>
        <v>2.157142857142857</v>
      </c>
    </row>
    <row r="26" spans="1:7">
      <c r="A26" s="19"/>
      <c r="B26" s="28" t="str">
        <f>'teine 20'!B26</f>
        <v>Porgandisalat (MAHE)</v>
      </c>
      <c r="C26" s="18">
        <v>50</v>
      </c>
      <c r="D26" s="32">
        <f>$C26*'teine 20'!D26/'teine 20'!$C26</f>
        <v>50.6</v>
      </c>
      <c r="E26" s="32">
        <f>$C26*'teine 20'!E26/'teine 20'!$C26</f>
        <v>5.36</v>
      </c>
      <c r="F26" s="32">
        <f>$C26*'teine 20'!F26/'teine 20'!$C26</f>
        <v>1.61</v>
      </c>
      <c r="G26" s="32">
        <f>$C26*'teine 20'!G26/'teine 20'!$C26</f>
        <v>0.63600000000000001</v>
      </c>
    </row>
    <row r="27" spans="1:7">
      <c r="A27" s="19"/>
      <c r="B27" s="28" t="str">
        <f>'teine 20'!B27</f>
        <v>Valge peakapsas, seller, peet, salatikaste</v>
      </c>
      <c r="C27" s="18">
        <v>50</v>
      </c>
      <c r="D27" s="32">
        <f>$C27*'teine 20'!D27/'teine 20'!$C27</f>
        <v>50.1</v>
      </c>
      <c r="E27" s="32">
        <f>$C27*'teine 20'!E27/'teine 20'!$C27</f>
        <v>5.19</v>
      </c>
      <c r="F27" s="32">
        <f>$C27*'teine 20'!F27/'teine 20'!$C27</f>
        <v>1.6</v>
      </c>
      <c r="G27" s="32">
        <f>$C27*'teine 20'!G27/'teine 20'!$C27</f>
        <v>0.45300000000000007</v>
      </c>
    </row>
    <row r="28" spans="1:7">
      <c r="A28" s="19"/>
      <c r="B28" s="28" t="str">
        <f>'teine 20'!B28</f>
        <v>PRIA Piimatooted (piim 50g, keefir 50g)</v>
      </c>
      <c r="C28" s="18">
        <v>100</v>
      </c>
      <c r="D28" s="32">
        <f>$C28*'teine 20'!D28/'teine 20'!$C28</f>
        <v>54.8</v>
      </c>
      <c r="E28" s="32">
        <f>$C28*'teine 20'!E28/'teine 20'!$C28</f>
        <v>4.75</v>
      </c>
      <c r="F28" s="32">
        <f>$C28*'teine 20'!F28/'teine 20'!$C28</f>
        <v>2.5499999999999998</v>
      </c>
      <c r="G28" s="32">
        <f>$C28*'teine 20'!G28/'teine 20'!$C28</f>
        <v>3.22</v>
      </c>
    </row>
    <row r="29" spans="1:7">
      <c r="A29" s="19"/>
      <c r="B29" s="28" t="str">
        <f>'teine 20'!B29</f>
        <v xml:space="preserve">Rukkileiva- ja sepikutoodete valik </v>
      </c>
      <c r="C29" s="18">
        <v>60</v>
      </c>
      <c r="D29" s="32">
        <f>$C29*'teine 20'!D29/'teine 20'!$C29</f>
        <v>138</v>
      </c>
      <c r="E29" s="32">
        <f>$C29*'teine 20'!E29/'teine 20'!$C29</f>
        <v>29.52</v>
      </c>
      <c r="F29" s="32">
        <f>$C29*'teine 20'!F29/'teine 20'!$C29</f>
        <v>0.996</v>
      </c>
      <c r="G29" s="32">
        <f>$C29*'teine 20'!G29/'teine 20'!$C29</f>
        <v>4.7279999999999998</v>
      </c>
    </row>
    <row r="30" spans="1:7">
      <c r="A30" s="21"/>
      <c r="B30" s="28" t="s">
        <v>27</v>
      </c>
      <c r="C30" s="18">
        <v>100</v>
      </c>
      <c r="D30" s="32">
        <f>$C30*'teine 20'!D30/'teine 20'!$C30</f>
        <v>48.3</v>
      </c>
      <c r="E30" s="32">
        <f>$C30*'teine 20'!E30/'teine 20'!$C30</f>
        <v>13.5</v>
      </c>
      <c r="F30" s="32">
        <f>$C30*'teine 20'!F30/'teine 20'!$C30</f>
        <v>0</v>
      </c>
      <c r="G30" s="32">
        <f>$C30*'teine 20'!G30/'teine 20'!$C30</f>
        <v>0</v>
      </c>
    </row>
    <row r="31" spans="1:7">
      <c r="A31" s="19"/>
      <c r="B31" s="59" t="str">
        <f>'teine 20'!B31</f>
        <v>Kokku:</v>
      </c>
      <c r="C31" s="18"/>
      <c r="D31" s="23">
        <f>SUM(D23:D30)</f>
        <v>794.2285714285714</v>
      </c>
      <c r="E31" s="23">
        <f>SUM(E23:E30)</f>
        <v>109.74857142857142</v>
      </c>
      <c r="F31" s="23">
        <f>SUM(F23:F30)</f>
        <v>24.585285714285714</v>
      </c>
      <c r="G31" s="23">
        <f>SUM(G23:G30)</f>
        <v>24.122714285714281</v>
      </c>
    </row>
    <row r="32" spans="1:7" ht="23.25" customHeight="1">
      <c r="A32" s="33"/>
      <c r="B32" s="60"/>
      <c r="C32" s="58"/>
      <c r="D32" s="37"/>
      <c r="E32" s="37"/>
      <c r="F32" s="37"/>
      <c r="G32" s="37"/>
    </row>
    <row r="33" spans="1:12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12">
      <c r="A34" s="17" t="s">
        <v>6</v>
      </c>
      <c r="B34" s="28" t="str">
        <f>'teine 20'!B34</f>
        <v>Kalasupp  (MAHE KARTUL, PORGAND)</v>
      </c>
      <c r="C34" s="32">
        <v>300</v>
      </c>
      <c r="D34" s="32">
        <f>$C34*'teine 20'!D34/'teine 20'!$C34</f>
        <v>298.8</v>
      </c>
      <c r="E34" s="32">
        <f>$C34*'teine 20'!E34/'teine 20'!$C34</f>
        <v>32.04</v>
      </c>
      <c r="F34" s="32">
        <f>$C34*'teine 20'!F34/'teine 20'!$C34</f>
        <v>21.108000000000001</v>
      </c>
      <c r="G34" s="32">
        <f>$C34*'teine 20'!G34/'teine 20'!$C34</f>
        <v>15.6</v>
      </c>
    </row>
    <row r="35" spans="1:12">
      <c r="A35" s="21"/>
      <c r="B35" s="28" t="str">
        <f>'teine 20'!B35</f>
        <v xml:space="preserve">Marjatarretis </v>
      </c>
      <c r="C35" s="18">
        <v>160</v>
      </c>
      <c r="D35" s="32">
        <f>$C35*'teine 20'!D35/'teine 20'!$C35</f>
        <v>217</v>
      </c>
      <c r="E35" s="32">
        <f>$C35*'teine 20'!E35/'teine 20'!$C35</f>
        <v>30.78</v>
      </c>
      <c r="F35" s="32">
        <f>$C35*'teine 20'!F35/'teine 20'!$C35</f>
        <v>3.05</v>
      </c>
      <c r="G35" s="32">
        <f>$C35*'teine 20'!G35/'teine 20'!$C35</f>
        <v>4.51</v>
      </c>
    </row>
    <row r="36" spans="1:12">
      <c r="A36" s="19"/>
      <c r="B36" s="28" t="str">
        <f>'teine 20'!B36</f>
        <v>PRIA Piimatooted (piim 50g, keefir 50g)</v>
      </c>
      <c r="C36" s="20">
        <v>100</v>
      </c>
      <c r="D36" s="32">
        <f>$C36*'teine 20'!D36/'teine 20'!$C36</f>
        <v>54.8</v>
      </c>
      <c r="E36" s="32">
        <f>$C36*'teine 20'!E36/'teine 20'!$C36</f>
        <v>4.75</v>
      </c>
      <c r="F36" s="32">
        <f>$C36*'teine 20'!F36/'teine 20'!$C36</f>
        <v>2.5499999999999998</v>
      </c>
      <c r="G36" s="32">
        <f>$C36*'teine 20'!G36/'teine 20'!$C36</f>
        <v>3.22</v>
      </c>
    </row>
    <row r="37" spans="1:12">
      <c r="A37" s="19"/>
      <c r="B37" s="28" t="str">
        <f>'teine 20'!B37</f>
        <v xml:space="preserve">Rukkileiva- ja sepikutoodete valik </v>
      </c>
      <c r="C37" s="18">
        <v>60</v>
      </c>
      <c r="D37" s="32">
        <f>$C37*'teine 20'!D37/'teine 20'!$C37</f>
        <v>138</v>
      </c>
      <c r="E37" s="32">
        <f>$C37*'teine 20'!E37/'teine 20'!$C37</f>
        <v>29.52</v>
      </c>
      <c r="F37" s="32">
        <f>$C37*'teine 20'!F37/'teine 20'!$C37</f>
        <v>0.996</v>
      </c>
      <c r="G37" s="32">
        <f>$C37*'teine 20'!G37/'teine 20'!$C37</f>
        <v>4.7279999999999998</v>
      </c>
    </row>
    <row r="38" spans="1:12">
      <c r="A38" s="19"/>
      <c r="B38" s="28" t="s">
        <v>28</v>
      </c>
      <c r="C38" s="47">
        <v>100</v>
      </c>
      <c r="D38" s="32">
        <f>$C38*'teine 20'!D38/'teine 20'!$C38</f>
        <v>32.4</v>
      </c>
      <c r="E38" s="32">
        <f>$C38*'teine 20'!E38/'teine 20'!$C38</f>
        <v>8.5</v>
      </c>
      <c r="F38" s="32">
        <f>$C38*'teine 20'!F38/'teine 20'!$C38</f>
        <v>0.2</v>
      </c>
      <c r="G38" s="32">
        <f>$C38*'teine 20'!G38/'teine 20'!$C38</f>
        <v>0.6</v>
      </c>
    </row>
    <row r="39" spans="1:12">
      <c r="A39" s="19"/>
      <c r="B39" s="59" t="str">
        <f>'teine 20'!B39</f>
        <v>Kokku:</v>
      </c>
      <c r="C39" s="18"/>
      <c r="D39" s="23">
        <f>SUM(D34:D38)</f>
        <v>740.99999999999989</v>
      </c>
      <c r="E39" s="23">
        <f>SUM(E34:E38)</f>
        <v>105.58999999999999</v>
      </c>
      <c r="F39" s="23">
        <f>SUM(F34:F38)</f>
        <v>27.904</v>
      </c>
      <c r="G39" s="23">
        <f>SUM(G34:G38)</f>
        <v>28.658000000000001</v>
      </c>
    </row>
    <row r="40" spans="1:12" ht="23.25" customHeight="1">
      <c r="A40" s="33"/>
      <c r="B40" s="60"/>
      <c r="C40" s="34"/>
      <c r="D40" s="37"/>
      <c r="E40" s="37"/>
      <c r="F40" s="37"/>
      <c r="G40" s="37"/>
    </row>
    <row r="41" spans="1:12" ht="23.25" customHeight="1">
      <c r="A41" s="56" t="s">
        <v>15</v>
      </c>
      <c r="B41" s="60"/>
      <c r="C41" s="27" t="s">
        <v>1</v>
      </c>
      <c r="D41" s="27" t="s">
        <v>2</v>
      </c>
      <c r="E41" s="27" t="s">
        <v>3</v>
      </c>
      <c r="F41" s="27" t="s">
        <v>4</v>
      </c>
      <c r="G41" s="27" t="s">
        <v>5</v>
      </c>
    </row>
    <row r="42" spans="1:12">
      <c r="A42" s="17" t="s">
        <v>6</v>
      </c>
      <c r="B42" s="28" t="str">
        <f>'teine 20'!B42</f>
        <v>Ahjukanatükid rõõsa koore-tillikastmes</v>
      </c>
      <c r="C42" s="32">
        <v>150</v>
      </c>
      <c r="D42" s="32">
        <f>$C42*'teine 20'!D42/'teine 20'!$C42</f>
        <v>271.07142857142856</v>
      </c>
      <c r="E42" s="32">
        <f>$C42*'teine 20'!E42/'teine 20'!$C42</f>
        <v>19.982142857142858</v>
      </c>
      <c r="F42" s="32">
        <f>$C42*'teine 20'!F42/'teine 20'!$C42</f>
        <v>15.857142857142858</v>
      </c>
      <c r="G42" s="32">
        <f>$C42*'teine 20'!G42/'teine 20'!$C42</f>
        <v>12.214285714285714</v>
      </c>
    </row>
    <row r="43" spans="1:12">
      <c r="A43" s="19"/>
      <c r="B43" s="28" t="str">
        <f>'teine 20'!B43</f>
        <v>Riis, aurutatud</v>
      </c>
      <c r="C43" s="18">
        <v>100</v>
      </c>
      <c r="D43" s="32">
        <f>$C43*'teine 20'!D43/'teine 20'!$C43</f>
        <v>122.42857142857143</v>
      </c>
      <c r="E43" s="32">
        <f>$C43*'teine 20'!E43/'teine 20'!$C43</f>
        <v>23.428571428571427</v>
      </c>
      <c r="F43" s="32">
        <f>$C43*'teine 20'!F43/'teine 20'!$C43</f>
        <v>0.79142857142857148</v>
      </c>
      <c r="G43" s="32">
        <f>$C43*'teine 20'!G43/'teine 20'!$C43</f>
        <v>4.0571428571428569</v>
      </c>
    </row>
    <row r="44" spans="1:12">
      <c r="A44" s="19"/>
      <c r="B44" s="28" t="str">
        <f>'teine 20'!B44</f>
        <v>Tatar, aurutatud</v>
      </c>
      <c r="C44" s="18">
        <v>100</v>
      </c>
      <c r="D44" s="32">
        <f>$C44*'teine 20'!D44/'teine 20'!$C44</f>
        <v>79.857142857142861</v>
      </c>
      <c r="E44" s="32">
        <f>$C44*'teine 20'!E44/'teine 20'!$C44</f>
        <v>16.571428571428573</v>
      </c>
      <c r="F44" s="32">
        <f>$C44*'teine 20'!F44/'teine 20'!$C44</f>
        <v>0.5</v>
      </c>
      <c r="G44" s="32">
        <f>$C44*'teine 20'!G44/'teine 20'!$C44</f>
        <v>2.9857142857142858</v>
      </c>
    </row>
    <row r="45" spans="1:12">
      <c r="A45" s="19"/>
      <c r="B45" s="28" t="str">
        <f>'teine 20'!B45</f>
        <v xml:space="preserve">Hiinakapsasalat </v>
      </c>
      <c r="C45" s="18">
        <v>50</v>
      </c>
      <c r="D45" s="32">
        <f>$C45*'teine 20'!D45/'teine 20'!$C45</f>
        <v>40</v>
      </c>
      <c r="E45" s="32">
        <f>$C45*'teine 20'!E45/'teine 20'!$C45</f>
        <v>4.4800000000000004</v>
      </c>
      <c r="F45" s="32">
        <f>$C45*'teine 20'!F45/'teine 20'!$C45</f>
        <v>2.12</v>
      </c>
      <c r="G45" s="32">
        <f>$C45*'teine 20'!G45/'teine 20'!$C45</f>
        <v>0.69899999999999995</v>
      </c>
      <c r="H45" s="2"/>
      <c r="I45" s="2"/>
      <c r="J45" s="2"/>
      <c r="K45" s="2"/>
      <c r="L45" s="2"/>
    </row>
    <row r="46" spans="1:12" ht="15.75" customHeight="1">
      <c r="A46" s="19"/>
      <c r="B46" s="28" t="str">
        <f>'teine 20'!B46</f>
        <v>Punane kapsas, hapukurk, kikerherned, salatikaste, seemnesegu</v>
      </c>
      <c r="C46" s="18">
        <v>50</v>
      </c>
      <c r="D46" s="32">
        <f>$C46*'teine 20'!D46/'teine 20'!$C46</f>
        <v>54.3</v>
      </c>
      <c r="E46" s="32">
        <f>$C46*'teine 20'!E46/'teine 20'!$C46</f>
        <v>6.48</v>
      </c>
      <c r="F46" s="32">
        <f>$C46*'teine 20'!F46/'teine 20'!$C46</f>
        <v>2.12</v>
      </c>
      <c r="G46" s="32">
        <f>$C46*'teine 20'!G46/'teine 20'!$C46</f>
        <v>0.69899999999999995</v>
      </c>
      <c r="H46" s="2"/>
      <c r="I46" s="2"/>
      <c r="J46" s="2"/>
      <c r="K46" s="2"/>
      <c r="L46" s="2"/>
    </row>
    <row r="47" spans="1:12">
      <c r="A47" s="19"/>
      <c r="B47" s="28" t="str">
        <f>'teine 20'!B47</f>
        <v>PRIA Piimatooted (piim 50g, keefir 50g)</v>
      </c>
      <c r="C47" s="18">
        <v>100</v>
      </c>
      <c r="D47" s="32">
        <f>$C47*'teine 20'!D47/'teine 20'!$C47</f>
        <v>54.8</v>
      </c>
      <c r="E47" s="32">
        <f>$C47*'teine 20'!E47/'teine 20'!$C47</f>
        <v>4.75</v>
      </c>
      <c r="F47" s="32">
        <f>$C47*'teine 20'!F47/'teine 20'!$C47</f>
        <v>2.5499999999999998</v>
      </c>
      <c r="G47" s="32">
        <f>$C47*'teine 20'!G47/'teine 20'!$C47</f>
        <v>3.22</v>
      </c>
      <c r="H47" s="2"/>
      <c r="I47" s="2"/>
      <c r="J47" s="2"/>
      <c r="K47" s="2"/>
      <c r="L47" s="2"/>
    </row>
    <row r="48" spans="1:12">
      <c r="A48" s="19"/>
      <c r="B48" s="28" t="str">
        <f>'teine 20'!B48</f>
        <v xml:space="preserve">Rukkileiva- ja sepikutoodete valik </v>
      </c>
      <c r="C48" s="18">
        <v>60</v>
      </c>
      <c r="D48" s="32">
        <f>$C48*'teine 20'!D48/'teine 20'!$C48</f>
        <v>138</v>
      </c>
      <c r="E48" s="32">
        <f>$C48*'teine 20'!E48/'teine 20'!$C48</f>
        <v>29.52</v>
      </c>
      <c r="F48" s="32">
        <f>$C48*'teine 20'!F48/'teine 20'!$C48</f>
        <v>0.996</v>
      </c>
      <c r="G48" s="32">
        <f>$C48*'teine 20'!G48/'teine 20'!$C48</f>
        <v>4.7279999999999998</v>
      </c>
      <c r="H48" s="2"/>
      <c r="I48" s="2"/>
      <c r="J48" s="2"/>
      <c r="K48" s="2"/>
      <c r="L48" s="2"/>
    </row>
    <row r="49" spans="1:7">
      <c r="A49" s="19"/>
      <c r="B49" s="28" t="s">
        <v>27</v>
      </c>
      <c r="C49" s="20">
        <v>100</v>
      </c>
      <c r="D49" s="32">
        <f>$C49*'teine 20'!D49/'teine 20'!$C49</f>
        <v>48.3</v>
      </c>
      <c r="E49" s="32">
        <f>$C49*'teine 20'!E49/'teine 20'!$C49</f>
        <v>13.5</v>
      </c>
      <c r="F49" s="32">
        <f>$C49*'teine 20'!F49/'teine 20'!$C49</f>
        <v>0</v>
      </c>
      <c r="G49" s="32">
        <f>$C49*'teine 20'!G49/'teine 20'!$C49</f>
        <v>0</v>
      </c>
    </row>
    <row r="50" spans="1:7">
      <c r="A50" s="21"/>
      <c r="B50" s="29" t="s">
        <v>10</v>
      </c>
      <c r="C50" s="18"/>
      <c r="D50" s="23">
        <f>SUM(D42:D49)</f>
        <v>808.75714285714275</v>
      </c>
      <c r="E50" s="23">
        <f>SUM(E42:E49)</f>
        <v>118.71214285714287</v>
      </c>
      <c r="F50" s="23">
        <f>SUM(F42:F49)</f>
        <v>24.934571428571431</v>
      </c>
      <c r="G50" s="23">
        <f>SUM(G42:G49)</f>
        <v>28.603142857142863</v>
      </c>
    </row>
    <row r="51" spans="1:7">
      <c r="A51" s="24"/>
      <c r="B51" s="45"/>
      <c r="C51" s="37"/>
      <c r="D51" s="38"/>
      <c r="E51" s="38"/>
      <c r="F51" s="38"/>
      <c r="G51" s="38"/>
    </row>
    <row r="52" spans="1:7">
      <c r="A52" s="34"/>
      <c r="B52" s="151" t="s">
        <v>17</v>
      </c>
      <c r="C52" s="151"/>
      <c r="D52" s="49">
        <f>AVERAGE(D39,D50,D31,D20,D12)</f>
        <v>791.0088571428571</v>
      </c>
      <c r="E52" s="49">
        <f>AVERAGE(E39,E50,E31,E20,E12)</f>
        <v>113.88671428571426</v>
      </c>
      <c r="F52" s="49">
        <f>AVERAGE(F39,F50,F31,F20,F12)</f>
        <v>25.862599999999997</v>
      </c>
      <c r="G52" s="49">
        <f>AVERAGE(G39,G50,G31,G20,G12)</f>
        <v>27.293657142857143</v>
      </c>
    </row>
    <row r="53" spans="1:7">
      <c r="A53" s="34" t="s">
        <v>22</v>
      </c>
      <c r="B53" s="34"/>
      <c r="C53" s="34"/>
      <c r="D53" s="58" t="s">
        <v>19</v>
      </c>
      <c r="E53" s="34"/>
      <c r="F53" s="34"/>
      <c r="G53" s="34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0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3"/>
  <sheetViews>
    <sheetView workbookViewId="0">
      <selection activeCell="B46" sqref="B46"/>
    </sheetView>
  </sheetViews>
  <sheetFormatPr defaultColWidth="8.5" defaultRowHeight="14.25"/>
  <cols>
    <col min="1" max="1" width="14.25" style="1" customWidth="1"/>
    <col min="2" max="2" width="40.7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12" width="8.5" style="1" customWidth="1"/>
    <col min="13" max="13" width="8.5" customWidth="1"/>
  </cols>
  <sheetData>
    <row r="1" spans="1:7" ht="18">
      <c r="B1" s="5"/>
    </row>
    <row r="2" spans="1:7" ht="45" customHeight="1">
      <c r="A2" s="11" t="str">
        <f>'teine 21'!A2</f>
        <v>Koolilõuna 22.05-26.05.2023</v>
      </c>
      <c r="B2" s="12"/>
      <c r="C2" s="2"/>
    </row>
    <row r="3" spans="1:7" ht="23.25" customHeight="1">
      <c r="A3" s="56" t="s">
        <v>0</v>
      </c>
      <c r="B3" s="42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>
      <c r="A4" s="17" t="s">
        <v>6</v>
      </c>
      <c r="B4" s="64" t="str">
        <f>'teine 21'!B4</f>
        <v>Tomatiline sealihapada</v>
      </c>
      <c r="C4" s="18">
        <v>150</v>
      </c>
      <c r="D4" s="18">
        <f>$C4*'teine 21'!D4/'teine 21'!$C4</f>
        <v>261.42857142857144</v>
      </c>
      <c r="E4" s="18">
        <f>$C4*'teine 21'!E4/'teine 21'!$C4</f>
        <v>15.739285714285714</v>
      </c>
      <c r="F4" s="18">
        <f>$C4*'teine 21'!F4/'teine 21'!$C4</f>
        <v>15.964285714285714</v>
      </c>
      <c r="G4" s="18">
        <f>$C4*'teine 21'!G4/'teine 21'!$C4</f>
        <v>11.035714285714286</v>
      </c>
    </row>
    <row r="5" spans="1:7">
      <c r="A5" s="19"/>
      <c r="B5" s="64" t="str">
        <f>'teine 21'!B5</f>
        <v xml:space="preserve">Pasta / täisterapasta </v>
      </c>
      <c r="C5" s="18">
        <v>100</v>
      </c>
      <c r="D5" s="18">
        <f>$C5*'teine 21'!D5/'teine 21'!$C5</f>
        <v>152.85714285714286</v>
      </c>
      <c r="E5" s="18">
        <f>$C5*'teine 21'!E5/'teine 21'!$C5</f>
        <v>32</v>
      </c>
      <c r="F5" s="18">
        <f>$C5*'teine 21'!F5/'teine 21'!$C5</f>
        <v>0.95428571428571429</v>
      </c>
      <c r="G5" s="18">
        <f>$C5*'teine 21'!G5/'teine 21'!$C5</f>
        <v>5.1571428571428575</v>
      </c>
    </row>
    <row r="6" spans="1:7">
      <c r="A6" s="19"/>
      <c r="B6" s="64" t="str">
        <f>'teine 21'!B6</f>
        <v>Tatar, aurutatud (MAHE)</v>
      </c>
      <c r="C6" s="18">
        <v>100</v>
      </c>
      <c r="D6" s="18">
        <f>$C6*'teine 21'!D6/'teine 21'!$C6</f>
        <v>79.857142857142861</v>
      </c>
      <c r="E6" s="18">
        <f>$C6*'teine 21'!E6/'teine 21'!$C6</f>
        <v>16.571428571428573</v>
      </c>
      <c r="F6" s="18">
        <f>$C6*'teine 21'!F6/'teine 21'!$C6</f>
        <v>0.5</v>
      </c>
      <c r="G6" s="18">
        <f>$C6*'teine 21'!G6/'teine 21'!$C6</f>
        <v>2.9857142857142858</v>
      </c>
    </row>
    <row r="7" spans="1:7">
      <c r="A7" s="21"/>
      <c r="B7" s="64" t="str">
        <f>'teine 21'!B7</f>
        <v xml:space="preserve">Kapsasalat </v>
      </c>
      <c r="C7" s="18">
        <v>50</v>
      </c>
      <c r="D7" s="18">
        <f>$C7*'teine 21'!D7/'teine 21'!$C7</f>
        <v>44</v>
      </c>
      <c r="E7" s="18">
        <f>$C7*'teine 21'!E7/'teine 21'!$C7</f>
        <v>4.6500000000000004</v>
      </c>
      <c r="F7" s="18">
        <f>$C7*'teine 21'!F7/'teine 21'!$C7</f>
        <v>3.39</v>
      </c>
      <c r="G7" s="18">
        <f>$C7*'teine 21'!G7/'teine 21'!$C7</f>
        <v>1.54</v>
      </c>
    </row>
    <row r="8" spans="1:7" ht="25.5">
      <c r="A8" s="19"/>
      <c r="B8" s="64" t="str">
        <f>'teine 21'!B8</f>
        <v>Porgand (MAHE), redis, roheline hernes, salatikaste</v>
      </c>
      <c r="C8" s="18">
        <v>50</v>
      </c>
      <c r="D8" s="18">
        <f>$C8*'teine 21'!D8/'teine 21'!$C8</f>
        <v>54.29</v>
      </c>
      <c r="E8" s="18">
        <f>$C8*'teine 21'!E8/'teine 21'!$C8</f>
        <v>5.25</v>
      </c>
      <c r="F8" s="18">
        <f>$C8*'teine 21'!F8/'teine 21'!$C8</f>
        <v>1.68</v>
      </c>
      <c r="G8" s="18">
        <f>$C8*'teine 21'!G8/'teine 21'!$C8</f>
        <v>0.43</v>
      </c>
    </row>
    <row r="9" spans="1:7">
      <c r="A9" s="19"/>
      <c r="B9" s="64" t="str">
        <f>'teine 21'!B9</f>
        <v>PRIA Piimatooted (piim 50g, keefir 50g)</v>
      </c>
      <c r="C9" s="20">
        <v>100</v>
      </c>
      <c r="D9" s="18">
        <f>$C9*'teine 21'!D9/'teine 21'!$C9</f>
        <v>54.8</v>
      </c>
      <c r="E9" s="18">
        <f>$C9*'teine 21'!E9/'teine 21'!$C9</f>
        <v>4.75</v>
      </c>
      <c r="F9" s="18">
        <f>$C9*'teine 21'!F9/'teine 21'!$C9</f>
        <v>2.5499999999999998</v>
      </c>
      <c r="G9" s="18">
        <f>$C9*'teine 21'!G9/'teine 21'!$C9</f>
        <v>3.22</v>
      </c>
    </row>
    <row r="10" spans="1:7">
      <c r="A10" s="19"/>
      <c r="B10" s="64" t="str">
        <f>'teine 21'!B10</f>
        <v xml:space="preserve">Rukkileiva- ja sepikutoodete valik </v>
      </c>
      <c r="C10" s="18">
        <v>60</v>
      </c>
      <c r="D10" s="18">
        <f>$C10*'teine 21'!D10/'teine 21'!$C10</f>
        <v>138</v>
      </c>
      <c r="E10" s="18">
        <f>$C10*'teine 21'!E10/'teine 21'!$C10</f>
        <v>29.52</v>
      </c>
      <c r="F10" s="18">
        <f>$C10*'teine 21'!F10/'teine 21'!$C10</f>
        <v>0.996</v>
      </c>
      <c r="G10" s="18">
        <f>$C10*'teine 21'!G10/'teine 21'!$C10</f>
        <v>4.7279999999999998</v>
      </c>
    </row>
    <row r="11" spans="1:7">
      <c r="A11" s="21"/>
      <c r="B11" s="64" t="s">
        <v>27</v>
      </c>
      <c r="C11" s="47">
        <v>100</v>
      </c>
      <c r="D11" s="18">
        <f>$C11*'teine 21'!D11/'teine 21'!$C11</f>
        <v>48.3</v>
      </c>
      <c r="E11" s="18">
        <f>$C11*'teine 21'!E11/'teine 21'!$C11</f>
        <v>13.5</v>
      </c>
      <c r="F11" s="18">
        <f>$C11*'teine 21'!F11/'teine 21'!$C11</f>
        <v>0</v>
      </c>
      <c r="G11" s="18">
        <f>$C11*'teine 21'!G11/'teine 21'!$C11</f>
        <v>0</v>
      </c>
    </row>
    <row r="12" spans="1:7">
      <c r="A12" s="21"/>
      <c r="B12" s="59" t="str">
        <f>'teine 20'!B12</f>
        <v>Kokku:</v>
      </c>
      <c r="C12" s="18"/>
      <c r="D12" s="23">
        <f>SUM(D4:D11)</f>
        <v>833.5328571428571</v>
      </c>
      <c r="E12" s="23">
        <f>SUM(E4:E11)</f>
        <v>121.98071428571428</v>
      </c>
      <c r="F12" s="23">
        <f>SUM(F4:F11)</f>
        <v>26.034571428571429</v>
      </c>
      <c r="G12" s="23">
        <f>SUM(G4:G11)</f>
        <v>29.09657142857143</v>
      </c>
    </row>
    <row r="13" spans="1:7" ht="23.25" customHeight="1">
      <c r="A13" s="33"/>
      <c r="B13" s="60"/>
      <c r="C13" s="34"/>
      <c r="D13" s="37"/>
      <c r="E13" s="37"/>
      <c r="F13" s="37"/>
      <c r="G13" s="37"/>
    </row>
    <row r="14" spans="1:7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">
      <c r="A15" s="17" t="s">
        <v>6</v>
      </c>
      <c r="B15" s="64" t="str">
        <f>'teine 21'!B15</f>
        <v>Nuudlisupp kanalihaga (MAHE KARTUL, PORGAND)</v>
      </c>
      <c r="C15" s="32">
        <v>300</v>
      </c>
      <c r="D15" s="18">
        <f>$C15*'teine 21'!D15/'teine 21'!$C15</f>
        <v>369.6</v>
      </c>
      <c r="E15" s="18">
        <f>$C15*'teine 21'!E15/'teine 21'!$C15</f>
        <v>35.58</v>
      </c>
      <c r="F15" s="18">
        <f>$C15*'teine 21'!F15/'teine 21'!$C15</f>
        <v>17.64</v>
      </c>
      <c r="G15" s="18">
        <f>$C15*'teine 21'!G15/'teine 21'!$C15</f>
        <v>12.24</v>
      </c>
    </row>
    <row r="16" spans="1:7">
      <c r="A16" s="19"/>
      <c r="B16" s="64" t="str">
        <f>'teine 21'!B16</f>
        <v>Riisipuding kisselliga</v>
      </c>
      <c r="C16" s="18">
        <v>160</v>
      </c>
      <c r="D16" s="18">
        <f>$C16*'teine 21'!D16/'teine 21'!$C16</f>
        <v>209</v>
      </c>
      <c r="E16" s="18">
        <f>$C16*'teine 21'!E16/'teine 21'!$C16</f>
        <v>38</v>
      </c>
      <c r="F16" s="18">
        <f>$C16*'teine 21'!F16/'teine 21'!$C16</f>
        <v>5.25</v>
      </c>
      <c r="G16" s="18">
        <f>$C16*'teine 21'!G16/'teine 21'!$C16</f>
        <v>2.16</v>
      </c>
    </row>
    <row r="17" spans="1:7">
      <c r="A17" s="19"/>
      <c r="B17" s="64" t="str">
        <f>'teine 21'!B17</f>
        <v>PRIA Piimatooted (piim 50g, keefir 50g)</v>
      </c>
      <c r="C17" s="18">
        <v>100</v>
      </c>
      <c r="D17" s="18">
        <f>$C17*'teine 21'!D17/'teine 21'!$C17</f>
        <v>54.8</v>
      </c>
      <c r="E17" s="18">
        <f>$C17*'teine 21'!E17/'teine 21'!$C17</f>
        <v>4.75</v>
      </c>
      <c r="F17" s="18">
        <f>$C17*'teine 21'!F17/'teine 21'!$C17</f>
        <v>2.5499999999999998</v>
      </c>
      <c r="G17" s="18">
        <f>$C17*'teine 21'!G17/'teine 21'!$C17</f>
        <v>3.22</v>
      </c>
    </row>
    <row r="18" spans="1:7">
      <c r="A18" s="17"/>
      <c r="B18" s="64" t="str">
        <f>'teine 21'!B18</f>
        <v xml:space="preserve">Rukkileiva- ja sepikutoodete valik </v>
      </c>
      <c r="C18" s="18">
        <v>60</v>
      </c>
      <c r="D18" s="18">
        <f>$C18*'teine 21'!D18/'teine 21'!$C18</f>
        <v>138</v>
      </c>
      <c r="E18" s="18">
        <f>$C18*'teine 21'!E18/'teine 21'!$C18</f>
        <v>29.52</v>
      </c>
      <c r="F18" s="18">
        <f>$C18*'teine 21'!F18/'teine 21'!$C18</f>
        <v>0.996</v>
      </c>
      <c r="G18" s="18">
        <f>$C18*'teine 21'!G18/'teine 21'!$C18</f>
        <v>4.7279999999999998</v>
      </c>
    </row>
    <row r="19" spans="1:7">
      <c r="A19" s="21"/>
      <c r="B19" s="64" t="s">
        <v>28</v>
      </c>
      <c r="C19" s="18">
        <v>100</v>
      </c>
      <c r="D19" s="18">
        <f>$C19*'teine 21'!D19/'teine 21'!$C19</f>
        <v>32.4</v>
      </c>
      <c r="E19" s="18">
        <f>$C19*'teine 21'!E19/'teine 21'!$C19</f>
        <v>8.5</v>
      </c>
      <c r="F19" s="18">
        <f>$C19*'teine 21'!F19/'teine 21'!$C19</f>
        <v>0.2</v>
      </c>
      <c r="G19" s="18">
        <f>$C19*'teine 21'!G19/'teine 21'!$C19</f>
        <v>0.6</v>
      </c>
    </row>
    <row r="20" spans="1:7">
      <c r="A20" s="19"/>
      <c r="B20" s="59" t="str">
        <f>'teine 20'!B20</f>
        <v>Kokku:</v>
      </c>
      <c r="C20" s="18"/>
      <c r="D20" s="23">
        <f>SUM(D15:D19)</f>
        <v>803.8</v>
      </c>
      <c r="E20" s="23">
        <f>SUM(E15:E19)</f>
        <v>116.35</v>
      </c>
      <c r="F20" s="23">
        <f>SUM(F15:F19)</f>
        <v>26.635999999999999</v>
      </c>
      <c r="G20" s="23">
        <f>SUM(G15:G19)</f>
        <v>22.948</v>
      </c>
    </row>
    <row r="21" spans="1:7" ht="23.25" customHeight="1">
      <c r="A21" s="33"/>
      <c r="B21" s="60"/>
      <c r="C21" s="34"/>
      <c r="D21" s="37"/>
      <c r="E21" s="37"/>
      <c r="F21" s="37"/>
      <c r="G21" s="37"/>
    </row>
    <row r="22" spans="1:7" ht="23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" ht="17.25" customHeight="1">
      <c r="A23" s="17" t="s">
        <v>6</v>
      </c>
      <c r="B23" s="64" t="str">
        <f>'teine 21'!B23</f>
        <v>Kala juurviljadega</v>
      </c>
      <c r="C23" s="63">
        <v>150</v>
      </c>
      <c r="D23" s="18">
        <f>$C23*'teine 21'!D23/'teine 21'!$C23</f>
        <v>287.14285714285717</v>
      </c>
      <c r="E23" s="18">
        <f>$C23*'teine 21'!E23/'teine 21'!$C23</f>
        <v>10.875</v>
      </c>
      <c r="F23" s="18">
        <f>$C23*'teine 21'!F23/'teine 21'!$C23</f>
        <v>15.535714285714286</v>
      </c>
      <c r="G23" s="18">
        <f>$C23*'teine 21'!G23/'teine 21'!$C23</f>
        <v>14.571428571428571</v>
      </c>
    </row>
    <row r="24" spans="1:7">
      <c r="A24" s="19"/>
      <c r="B24" s="64" t="str">
        <f>'teine 21'!B24</f>
        <v>Kartulipüree (MAHE)</v>
      </c>
      <c r="C24" s="18">
        <v>100</v>
      </c>
      <c r="D24" s="18">
        <f>$C24*'teine 21'!D24/'teine 21'!$C24</f>
        <v>70.857142857142861</v>
      </c>
      <c r="E24" s="18">
        <f>$C24*'teine 21'!E24/'teine 21'!$C24</f>
        <v>15</v>
      </c>
      <c r="F24" s="18">
        <f>$C24*'teine 21'!F24/'teine 21'!$C24</f>
        <v>0.4885714285714286</v>
      </c>
      <c r="G24" s="18">
        <f>$C24*'teine 21'!G24/'teine 21'!$C24</f>
        <v>2.157142857142857</v>
      </c>
    </row>
    <row r="25" spans="1:7">
      <c r="A25" s="19"/>
      <c r="B25" s="64" t="str">
        <f>'teine 21'!B25</f>
        <v>Riis, aurutatud</v>
      </c>
      <c r="C25" s="18">
        <v>100</v>
      </c>
      <c r="D25" s="18">
        <f>$C25*'teine 21'!D25/'teine 21'!$C25</f>
        <v>113.71428571428571</v>
      </c>
      <c r="E25" s="18">
        <f>$C25*'teine 21'!E25/'teine 21'!$C25</f>
        <v>26.142857142857142</v>
      </c>
      <c r="F25" s="18">
        <f>$C25*'teine 21'!F25/'teine 21'!$C25</f>
        <v>0.23</v>
      </c>
      <c r="G25" s="18">
        <f>$C25*'teine 21'!G25/'teine 21'!$C25</f>
        <v>2.2142857142857144</v>
      </c>
    </row>
    <row r="26" spans="1:7">
      <c r="A26" s="19"/>
      <c r="B26" s="64" t="str">
        <f>'teine 21'!B26</f>
        <v>Porgandisalat  (MAHE)</v>
      </c>
      <c r="C26" s="18">
        <v>50</v>
      </c>
      <c r="D26" s="18">
        <f>$C26*'teine 21'!D26/'teine 21'!$C26</f>
        <v>41.9</v>
      </c>
      <c r="E26" s="18">
        <f>$C26*'teine 21'!E26/'teine 21'!$C26</f>
        <v>4.09</v>
      </c>
      <c r="F26" s="18">
        <f>$C26*'teine 21'!F26/'teine 21'!$C26</f>
        <v>1.0900000000000001</v>
      </c>
      <c r="G26" s="18">
        <f>$C26*'teine 21'!G26/'teine 21'!$C26</f>
        <v>1.07</v>
      </c>
    </row>
    <row r="27" spans="1:7">
      <c r="A27" s="19"/>
      <c r="B27" s="64" t="str">
        <f>'teine 21'!B27</f>
        <v>Hiinakapsas, tomat salatikaste</v>
      </c>
      <c r="C27" s="18">
        <v>50</v>
      </c>
      <c r="D27" s="18">
        <f>$C27*'teine 21'!D27/'teine 21'!$C27</f>
        <v>57.3</v>
      </c>
      <c r="E27" s="18">
        <f>$C27*'teine 21'!E27/'teine 21'!$C27</f>
        <v>5.6</v>
      </c>
      <c r="F27" s="18">
        <f>$C27*'teine 21'!F27/'teine 21'!$C27</f>
        <v>1.99</v>
      </c>
      <c r="G27" s="18">
        <f>$C27*'teine 21'!G27/'teine 21'!$C27</f>
        <v>0.78</v>
      </c>
    </row>
    <row r="28" spans="1:7">
      <c r="A28" s="19"/>
      <c r="B28" s="64" t="str">
        <f>'teine 21'!B28</f>
        <v>PRIA Piimatooted (piim 50g, keefir 50g)</v>
      </c>
      <c r="C28" s="18">
        <v>100</v>
      </c>
      <c r="D28" s="18">
        <f>$C28*'teine 21'!D28/'teine 21'!$C28</f>
        <v>54.8</v>
      </c>
      <c r="E28" s="18">
        <f>$C28*'teine 21'!E28/'teine 21'!$C28</f>
        <v>4.75</v>
      </c>
      <c r="F28" s="18">
        <f>$C28*'teine 21'!F28/'teine 21'!$C28</f>
        <v>2.5499999999999998</v>
      </c>
      <c r="G28" s="18">
        <f>$C28*'teine 21'!G28/'teine 21'!$C28</f>
        <v>3.22</v>
      </c>
    </row>
    <row r="29" spans="1:7">
      <c r="A29" s="19"/>
      <c r="B29" s="64" t="str">
        <f>'teine 21'!B29</f>
        <v xml:space="preserve">Rukkileiva- ja sepikutoodete valik </v>
      </c>
      <c r="C29" s="18">
        <v>60</v>
      </c>
      <c r="D29" s="18">
        <f>$C29*'teine 21'!D29/'teine 21'!$C29</f>
        <v>138</v>
      </c>
      <c r="E29" s="18">
        <f>$C29*'teine 21'!E29/'teine 21'!$C29</f>
        <v>29.52</v>
      </c>
      <c r="F29" s="18">
        <f>$C29*'teine 21'!F29/'teine 21'!$C29</f>
        <v>0.996</v>
      </c>
      <c r="G29" s="18">
        <f>$C29*'teine 21'!G29/'teine 21'!$C29</f>
        <v>4.7279999999999998</v>
      </c>
    </row>
    <row r="30" spans="1:7">
      <c r="A30" s="19"/>
      <c r="B30" s="64" t="s">
        <v>29</v>
      </c>
      <c r="C30" s="18">
        <v>100</v>
      </c>
      <c r="D30" s="18">
        <f>$C30*'teine 21'!D30/'teine 21'!$C30</f>
        <v>46.4</v>
      </c>
      <c r="E30" s="18">
        <f>$C30*'teine 21'!E30/'teine 21'!$C30</f>
        <v>14.1</v>
      </c>
      <c r="F30" s="18">
        <f>$C30*'teine 21'!F30/'teine 21'!$C30</f>
        <v>0</v>
      </c>
      <c r="G30" s="18">
        <f>$C30*'teine 21'!G30/'teine 21'!$C30</f>
        <v>0.3</v>
      </c>
    </row>
    <row r="31" spans="1:7">
      <c r="A31" s="19"/>
      <c r="B31" s="59" t="str">
        <f>'teine 20'!B31</f>
        <v>Kokku:</v>
      </c>
      <c r="C31" s="18"/>
      <c r="D31" s="23">
        <f>SUM(D23:D30)</f>
        <v>810.11428571428564</v>
      </c>
      <c r="E31" s="23">
        <f>SUM(E23:E30)</f>
        <v>110.07785714285713</v>
      </c>
      <c r="F31" s="23">
        <f>SUM(F23:F30)</f>
        <v>22.880285714285712</v>
      </c>
      <c r="G31" s="23">
        <f>SUM(G23:G30)</f>
        <v>29.040857142857146</v>
      </c>
    </row>
    <row r="32" spans="1:7" ht="23.25" customHeight="1">
      <c r="A32" s="33"/>
      <c r="B32" s="60"/>
      <c r="C32" s="58"/>
      <c r="D32" s="37"/>
      <c r="E32" s="37"/>
      <c r="F32" s="37"/>
      <c r="G32" s="37"/>
    </row>
    <row r="33" spans="1:12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12">
      <c r="A34" s="17" t="s">
        <v>6</v>
      </c>
      <c r="B34" s="64" t="str">
        <f>'teine 21'!B34</f>
        <v>Supp hapukapsa ja veiselihaga (MAHE VEISELIHA)</v>
      </c>
      <c r="C34" s="32">
        <v>300</v>
      </c>
      <c r="D34" s="18">
        <f>$C34*'teine 21'!D34/'teine 21'!$C34</f>
        <v>245.62799999999999</v>
      </c>
      <c r="E34" s="18">
        <f>$C34*'teine 21'!E34/'teine 21'!$C34</f>
        <v>24</v>
      </c>
      <c r="F34" s="18">
        <f>$C34*'teine 21'!F34/'teine 21'!$C34</f>
        <v>12.468</v>
      </c>
      <c r="G34" s="18">
        <f>$C34*'teine 21'!G34/'teine 21'!$C34</f>
        <v>14.016</v>
      </c>
    </row>
    <row r="35" spans="1:12">
      <c r="A35" s="17"/>
      <c r="B35" s="64" t="str">
        <f>'teine 21'!B35</f>
        <v>Hapukoor</v>
      </c>
      <c r="C35" s="32">
        <v>10</v>
      </c>
      <c r="D35" s="18">
        <f>$C35*'teine 21'!D35/'teine 21'!$C35</f>
        <v>22.2</v>
      </c>
      <c r="E35" s="18">
        <f>$C35*'teine 21'!E35/'teine 21'!$C35</f>
        <v>0.38</v>
      </c>
      <c r="F35" s="18">
        <f>$C35*'teine 21'!F35/'teine 21'!$C35</f>
        <v>2.15</v>
      </c>
      <c r="G35" s="18">
        <f>$C35*'teine 21'!G35/'teine 21'!$C35</f>
        <v>0.33</v>
      </c>
    </row>
    <row r="36" spans="1:12">
      <c r="A36" s="21"/>
      <c r="B36" s="64" t="str">
        <f>'teine 21'!B36</f>
        <v>Jogurti-kohupiimakreem mangopüreega</v>
      </c>
      <c r="C36" s="18">
        <v>160</v>
      </c>
      <c r="D36" s="18">
        <f>$C36*'teine 21'!D36/'teine 21'!$C36</f>
        <v>276</v>
      </c>
      <c r="E36" s="18">
        <f>$C36*'teine 21'!E36/'teine 21'!$C36</f>
        <v>47</v>
      </c>
      <c r="F36" s="18">
        <f>$C36*'teine 21'!F36/'teine 21'!$C36</f>
        <v>7.33</v>
      </c>
      <c r="G36" s="18">
        <f>$C36*'teine 21'!G36/'teine 21'!$C36</f>
        <v>3.7</v>
      </c>
    </row>
    <row r="37" spans="1:12">
      <c r="A37" s="21"/>
      <c r="B37" s="64" t="str">
        <f>'teine 21'!B37</f>
        <v>PRIA Piimatooted (piim 50g, keefir 50g)</v>
      </c>
      <c r="C37" s="18">
        <v>100</v>
      </c>
      <c r="D37" s="18">
        <f>$C37*'teine 21'!D37/'teine 21'!$C37</f>
        <v>54.8</v>
      </c>
      <c r="E37" s="18">
        <f>$C37*'teine 21'!E37/'teine 21'!$C37</f>
        <v>4.75</v>
      </c>
      <c r="F37" s="18">
        <f>$C37*'teine 21'!F37/'teine 21'!$C37</f>
        <v>2.5499999999999998</v>
      </c>
      <c r="G37" s="18">
        <f>$C37*'teine 21'!G37/'teine 21'!$C37</f>
        <v>3.22</v>
      </c>
    </row>
    <row r="38" spans="1:12">
      <c r="A38" s="21"/>
      <c r="B38" s="64" t="str">
        <f>'teine 21'!B38</f>
        <v xml:space="preserve">Rukkileiva- ja sepikutoodete valik </v>
      </c>
      <c r="C38" s="18">
        <v>60</v>
      </c>
      <c r="D38" s="18">
        <f>$C38*'teine 21'!D38/'teine 21'!$C38</f>
        <v>138</v>
      </c>
      <c r="E38" s="18">
        <f>$C38*'teine 21'!E38/'teine 21'!$C38</f>
        <v>29.52</v>
      </c>
      <c r="F38" s="18">
        <f>$C38*'teine 21'!F38/'teine 21'!$C38</f>
        <v>0.996</v>
      </c>
      <c r="G38" s="18">
        <f>$C38*'teine 21'!G38/'teine 21'!$C38</f>
        <v>4.7279999999999998</v>
      </c>
    </row>
    <row r="39" spans="1:12">
      <c r="A39" s="19"/>
      <c r="B39" s="64" t="s">
        <v>40</v>
      </c>
      <c r="C39" s="20">
        <v>100</v>
      </c>
      <c r="D39" s="18">
        <f>$C39*'teine 21'!D39/'teine 21'!$C39</f>
        <v>26.7</v>
      </c>
      <c r="E39" s="18">
        <f>$C39*'teine 21'!E39/'teine 21'!$C39</f>
        <v>6.2</v>
      </c>
      <c r="F39" s="18">
        <f>$C39*'teine 21'!F39/'teine 21'!$C39</f>
        <v>0.2</v>
      </c>
      <c r="G39" s="18">
        <f>$C39*'teine 21'!G39/'teine 21'!$C39</f>
        <v>1.1299999999999999</v>
      </c>
    </row>
    <row r="40" spans="1:12">
      <c r="A40" s="19"/>
      <c r="B40" s="59" t="str">
        <f>'teine 20'!B39</f>
        <v>Kokku:</v>
      </c>
      <c r="C40" s="18"/>
      <c r="D40" s="23">
        <f>SUM(D34:D39)</f>
        <v>763.32799999999997</v>
      </c>
      <c r="E40" s="23">
        <f>SUM(E34:E39)</f>
        <v>111.85</v>
      </c>
      <c r="F40" s="23">
        <f>SUM(F34:F39)</f>
        <v>25.693999999999999</v>
      </c>
      <c r="G40" s="23">
        <f>SUM(G34:G39)</f>
        <v>27.123999999999999</v>
      </c>
    </row>
    <row r="41" spans="1:12" ht="23.25" customHeight="1">
      <c r="A41" s="33"/>
      <c r="B41" s="60"/>
      <c r="C41" s="34"/>
      <c r="D41" s="37"/>
      <c r="E41" s="37"/>
      <c r="F41" s="37"/>
      <c r="G41" s="37"/>
    </row>
    <row r="42" spans="1:12" ht="23.25" customHeight="1">
      <c r="A42" s="56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12">
      <c r="A43" s="17" t="s">
        <v>6</v>
      </c>
      <c r="B43" s="64" t="str">
        <f>'teine 21'!B43</f>
        <v>Värskekapsahautis porgandite ja hakklihaga</v>
      </c>
      <c r="C43" s="32">
        <v>160</v>
      </c>
      <c r="D43" s="18">
        <f>$C43*'teine 21'!D43/'teine 21'!$C43</f>
        <v>273.06666666666666</v>
      </c>
      <c r="E43" s="18">
        <f>$C43*'teine 21'!E43/'teine 21'!$C43</f>
        <v>21.013333333333332</v>
      </c>
      <c r="F43" s="18">
        <f>$C43*'teine 21'!F43/'teine 21'!$C43</f>
        <v>17.920000000000002</v>
      </c>
      <c r="G43" s="18">
        <f>$C43*'teine 21'!G43/'teine 21'!$C43</f>
        <v>12.053333333333333</v>
      </c>
    </row>
    <row r="44" spans="1:12">
      <c r="A44" s="19"/>
      <c r="B44" s="64" t="str">
        <f>'teine 21'!B44</f>
        <v>Kartul, aurutatud (MAHE)</v>
      </c>
      <c r="C44" s="18">
        <v>200</v>
      </c>
      <c r="D44" s="18">
        <f>$C44*'teine 21'!D44/'teine 21'!$C44</f>
        <v>150.85714285714286</v>
      </c>
      <c r="E44" s="18">
        <f>$C44*'teine 21'!E44/'teine 21'!$C44</f>
        <v>34.857142857142854</v>
      </c>
      <c r="F44" s="18">
        <f>$C44*'teine 21'!F44/'teine 21'!$C44</f>
        <v>0.20000000000000004</v>
      </c>
      <c r="G44" s="18">
        <f>$C44*'teine 21'!G44/'teine 21'!$C44</f>
        <v>3.9142857142857141</v>
      </c>
    </row>
    <row r="45" spans="1:12">
      <c r="A45" s="19"/>
      <c r="B45" s="64" t="str">
        <f>'teine 21'!B45</f>
        <v>Peedisalat</v>
      </c>
      <c r="C45" s="18">
        <v>50</v>
      </c>
      <c r="D45" s="18">
        <f>$C45*'teine 21'!D45/'teine 21'!$C45</f>
        <v>50.4</v>
      </c>
      <c r="E45" s="18">
        <f>$C45*'teine 21'!E45/'teine 21'!$C45</f>
        <v>4.71</v>
      </c>
      <c r="F45" s="18">
        <f>$C45*'teine 21'!F45/'teine 21'!$C45</f>
        <v>1.3</v>
      </c>
      <c r="G45" s="18">
        <f>$C45*'teine 21'!G45/'teine 21'!$C45</f>
        <v>0.83399999999999996</v>
      </c>
    </row>
    <row r="46" spans="1:12">
      <c r="A46" s="19"/>
      <c r="B46" s="64" t="str">
        <f>'teine 21'!B46</f>
        <v>Valge peakapsas, paprika, salatikaste</v>
      </c>
      <c r="C46" s="18">
        <v>50</v>
      </c>
      <c r="D46" s="18">
        <f>$C46*'teine 21'!D46/'teine 21'!$C46</f>
        <v>49.58</v>
      </c>
      <c r="E46" s="18">
        <f>$C46*'teine 21'!E46/'teine 21'!$C46</f>
        <v>4.4000000000000004</v>
      </c>
      <c r="F46" s="18">
        <f>$C46*'teine 21'!F46/'teine 21'!$C46</f>
        <v>2.0699999999999998</v>
      </c>
      <c r="G46" s="18">
        <f>$C46*'teine 21'!G46/'teine 21'!$C46</f>
        <v>0.38700000000000001</v>
      </c>
      <c r="H46" s="2"/>
      <c r="I46" s="2"/>
      <c r="J46" s="2"/>
      <c r="K46" s="2"/>
      <c r="L46" s="2"/>
    </row>
    <row r="47" spans="1:12">
      <c r="A47" s="19"/>
      <c r="B47" s="64" t="str">
        <f>'teine 21'!B47</f>
        <v>PRIA Piimatooted (piim 50g, keefir 50g)</v>
      </c>
      <c r="C47" s="18">
        <v>100</v>
      </c>
      <c r="D47" s="18">
        <f>$C47*'teine 21'!D47/'teine 21'!$C47</f>
        <v>54.8</v>
      </c>
      <c r="E47" s="18">
        <f>$C47*'teine 21'!E47/'teine 21'!$C47</f>
        <v>4.75</v>
      </c>
      <c r="F47" s="18">
        <f>$C47*'teine 21'!F47/'teine 21'!$C47</f>
        <v>2.5499999999999998</v>
      </c>
      <c r="G47" s="18">
        <f>$C47*'teine 21'!G47/'teine 21'!$C47</f>
        <v>3.22</v>
      </c>
      <c r="H47" s="2"/>
      <c r="I47" s="2"/>
      <c r="J47" s="2"/>
      <c r="K47" s="2"/>
      <c r="L47" s="2"/>
    </row>
    <row r="48" spans="1:12">
      <c r="A48" s="19"/>
      <c r="B48" s="64" t="str">
        <f>'teine 21'!B48</f>
        <v xml:space="preserve">Rukkileiva- ja sepikutoodete valik </v>
      </c>
      <c r="C48" s="18">
        <v>60</v>
      </c>
      <c r="D48" s="18">
        <f>$C48*'teine 21'!D48/'teine 21'!$C48</f>
        <v>138</v>
      </c>
      <c r="E48" s="18">
        <f>$C48*'teine 21'!E48/'teine 21'!$C48</f>
        <v>29.52</v>
      </c>
      <c r="F48" s="18">
        <f>$C48*'teine 21'!F48/'teine 21'!$C48</f>
        <v>0.996</v>
      </c>
      <c r="G48" s="18">
        <f>$C48*'teine 21'!G48/'teine 21'!$C48</f>
        <v>4.7279999999999998</v>
      </c>
      <c r="H48" s="2"/>
      <c r="I48" s="2"/>
      <c r="J48" s="2"/>
      <c r="K48" s="2"/>
      <c r="L48" s="2"/>
    </row>
    <row r="49" spans="1:12">
      <c r="A49" s="19"/>
      <c r="B49" s="64" t="s">
        <v>27</v>
      </c>
      <c r="C49" s="18">
        <v>100</v>
      </c>
      <c r="D49" s="18">
        <f>$C49*'teine 21'!D49/'teine 21'!$C49</f>
        <v>48.3</v>
      </c>
      <c r="E49" s="18">
        <f>$C49*'teine 21'!E49/'teine 21'!$C49</f>
        <v>13.5</v>
      </c>
      <c r="F49" s="18">
        <f>$C49*'teine 21'!F49/'teine 21'!$C49</f>
        <v>0</v>
      </c>
      <c r="G49" s="18">
        <f>$C49*'teine 21'!G49/'teine 21'!$C49</f>
        <v>0</v>
      </c>
      <c r="H49" s="2"/>
      <c r="I49" s="2"/>
      <c r="J49" s="2"/>
      <c r="K49" s="2"/>
      <c r="L49" s="2"/>
    </row>
    <row r="50" spans="1:12">
      <c r="A50" s="21"/>
      <c r="B50" s="29" t="s">
        <v>10</v>
      </c>
      <c r="C50" s="18"/>
      <c r="D50" s="23">
        <f>SUM(D43:D49)</f>
        <v>765.00380952380942</v>
      </c>
      <c r="E50" s="23">
        <f>SUM(E43:E49)</f>
        <v>112.75047619047618</v>
      </c>
      <c r="F50" s="23">
        <f>SUM(F43:F49)</f>
        <v>25.036000000000001</v>
      </c>
      <c r="G50" s="23">
        <f>SUM(G43:G49)</f>
        <v>25.13661904761905</v>
      </c>
    </row>
    <row r="51" spans="1:12">
      <c r="A51" s="24"/>
      <c r="B51" s="45"/>
      <c r="C51" s="37"/>
      <c r="D51" s="38"/>
      <c r="E51" s="38"/>
      <c r="F51" s="38"/>
      <c r="G51" s="38"/>
    </row>
    <row r="52" spans="1:12">
      <c r="A52" s="34"/>
      <c r="B52" s="151" t="s">
        <v>17</v>
      </c>
      <c r="C52" s="151"/>
      <c r="D52" s="49">
        <f>AVERAGE(D40,D31,D20,D12)</f>
        <v>802.6937857142857</v>
      </c>
      <c r="E52" s="49">
        <f>AVERAGE(E40,E31,E20,E12)</f>
        <v>115.06464285714284</v>
      </c>
      <c r="F52" s="49">
        <f>AVERAGE(F40,F31,F20,F12)</f>
        <v>25.311214285714282</v>
      </c>
      <c r="G52" s="49">
        <f>AVERAGE(G40,G31,G20,G12)</f>
        <v>27.05235714285714</v>
      </c>
    </row>
    <row r="53" spans="1:12">
      <c r="A53" s="34" t="s">
        <v>22</v>
      </c>
      <c r="B53" s="34"/>
      <c r="C53" s="34"/>
      <c r="D53" s="58" t="s">
        <v>19</v>
      </c>
      <c r="E53" s="34"/>
      <c r="F53" s="34"/>
      <c r="G53" s="34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topLeftCell="A23" workbookViewId="0">
      <selection activeCell="K24" sqref="K24"/>
    </sheetView>
  </sheetViews>
  <sheetFormatPr defaultColWidth="8.5" defaultRowHeight="14.25"/>
  <cols>
    <col min="1" max="1" width="14.125" style="1" customWidth="1"/>
    <col min="2" max="2" width="42.2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12" width="8.5" style="1" customWidth="1"/>
    <col min="13" max="13" width="8.5" customWidth="1"/>
  </cols>
  <sheetData>
    <row r="1" spans="1:11" ht="18">
      <c r="B1" s="5"/>
    </row>
    <row r="2" spans="1:11" ht="45" customHeight="1">
      <c r="A2" s="11" t="str">
        <f>'teine 19'!A2</f>
        <v>Koolilõuna 08.05-12.05.2023</v>
      </c>
      <c r="B2" s="12"/>
      <c r="C2" s="2"/>
    </row>
    <row r="3" spans="1:11" ht="23.25" customHeight="1">
      <c r="A3" s="41" t="s">
        <v>0</v>
      </c>
      <c r="B3" s="26"/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</row>
    <row r="4" spans="1:11" ht="15">
      <c r="A4" s="16" t="s">
        <v>6</v>
      </c>
      <c r="B4" s="28" t="str">
        <f>'teine 19'!B4</f>
        <v>Böfstroogonov veiselihast (MAHE VEISELIHA)</v>
      </c>
      <c r="C4" s="18">
        <v>120</v>
      </c>
      <c r="D4" s="18">
        <f>$C4*'teine 19'!D4/'teine 19'!$C4</f>
        <v>182.57142857142858</v>
      </c>
      <c r="E4" s="18">
        <f>$C4*'teine 19'!E4/'teine 19'!$C4</f>
        <v>7.2600000000000007</v>
      </c>
      <c r="F4" s="18">
        <f>$C4*'teine 19'!F4/'teine 19'!$C4</f>
        <v>12.942857142857143</v>
      </c>
      <c r="G4" s="18">
        <f>$C4*'teine 19'!G4/'teine 19'!$C4</f>
        <v>9.4371428571428577</v>
      </c>
    </row>
    <row r="5" spans="1:11">
      <c r="A5" s="19"/>
      <c r="B5" s="28" t="str">
        <f>'teine 19'!B5</f>
        <v>Riis, aurutatud</v>
      </c>
      <c r="C5" s="18">
        <v>70</v>
      </c>
      <c r="D5" s="18">
        <f>$C5*'teine 19'!D5/'teine 19'!$C5</f>
        <v>79.599999999999994</v>
      </c>
      <c r="E5" s="18">
        <f>$C5*'teine 19'!E5/'teine 19'!$C5</f>
        <v>18.3</v>
      </c>
      <c r="F5" s="18">
        <f>$C5*'teine 19'!F5/'teine 19'!$C5</f>
        <v>0.161</v>
      </c>
      <c r="G5" s="18">
        <f>$C5*'teine 19'!G5/'teine 19'!$C5</f>
        <v>1.55</v>
      </c>
    </row>
    <row r="6" spans="1:11">
      <c r="A6" s="19"/>
      <c r="B6" s="28" t="str">
        <f>'teine 19'!B6</f>
        <v>Pasta / täisterapasta (MAHE)</v>
      </c>
      <c r="C6" s="18">
        <v>70</v>
      </c>
      <c r="D6" s="18">
        <f>$C6*'teine 19'!D6/'teine 19'!$C6</f>
        <v>107</v>
      </c>
      <c r="E6" s="18">
        <f>$C6*'teine 19'!E6/'teine 19'!$C6</f>
        <v>22.4</v>
      </c>
      <c r="F6" s="18">
        <f>$C6*'teine 19'!F6/'teine 19'!$C6</f>
        <v>0.66800000000000004</v>
      </c>
      <c r="G6" s="18">
        <f>$C6*'teine 19'!G6/'teine 19'!$C6</f>
        <v>3.61</v>
      </c>
    </row>
    <row r="7" spans="1:11">
      <c r="A7" s="19"/>
      <c r="B7" s="28" t="str">
        <f>'teine 19'!B7</f>
        <v>Peedi-küüslaugusalat</v>
      </c>
      <c r="C7" s="18">
        <v>25</v>
      </c>
      <c r="D7" s="18">
        <f>$C7*'teine 19'!D7/'teine 19'!$C7</f>
        <v>20.2</v>
      </c>
      <c r="E7" s="18">
        <f>$C7*'teine 19'!E7/'teine 19'!$C7</f>
        <v>1.91</v>
      </c>
      <c r="F7" s="18">
        <f>$C7*'teine 19'!F7/'teine 19'!$C7</f>
        <v>0.51</v>
      </c>
      <c r="G7" s="18">
        <f>$C7*'teine 19'!G7/'teine 19'!$C7</f>
        <v>0.42</v>
      </c>
    </row>
    <row r="8" spans="1:11">
      <c r="A8" s="19"/>
      <c r="B8" s="28" t="str">
        <f>'teine 19'!B8</f>
        <v>Porgand (MAHE),kapsas,hapukurk,salatikaste</v>
      </c>
      <c r="C8" s="18">
        <v>25</v>
      </c>
      <c r="D8" s="18">
        <f>$C8*'teine 19'!D8/'teine 19'!$C8</f>
        <v>25.09</v>
      </c>
      <c r="E8" s="18">
        <f>$C8*'teine 19'!E8/'teine 19'!$C8</f>
        <v>2.78</v>
      </c>
      <c r="F8" s="18">
        <f>$C8*'teine 19'!F8/'teine 19'!$C8</f>
        <v>1.1214999999999999</v>
      </c>
      <c r="G8" s="18">
        <f>$C8*'teine 19'!G8/'teine 19'!$C8</f>
        <v>0.72399999999999987</v>
      </c>
      <c r="H8" s="2"/>
      <c r="I8" s="2"/>
      <c r="J8" s="2"/>
      <c r="K8" s="2"/>
    </row>
    <row r="9" spans="1:11">
      <c r="A9" s="19"/>
      <c r="B9" s="28" t="str">
        <f>'teine 19'!B9</f>
        <v>PRIA Piimatooted (piim 50g, keefir 50g)</v>
      </c>
      <c r="C9" s="20">
        <v>100</v>
      </c>
      <c r="D9" s="18">
        <f>$C9*'teine 19'!D9/'teine 19'!$C9</f>
        <v>54.8</v>
      </c>
      <c r="E9" s="18">
        <f>$C9*'teine 19'!E9/'teine 19'!$C9</f>
        <v>4.75</v>
      </c>
      <c r="F9" s="18">
        <f>$C9*'teine 19'!F9/'teine 19'!$C9</f>
        <v>2.5499999999999998</v>
      </c>
      <c r="G9" s="18">
        <f>$C9*'teine 19'!G9/'teine 19'!$C9</f>
        <v>3.22</v>
      </c>
      <c r="H9" s="2"/>
      <c r="I9" s="2"/>
      <c r="J9" s="2"/>
      <c r="K9" s="2"/>
    </row>
    <row r="10" spans="1:11">
      <c r="A10" s="19"/>
      <c r="B10" s="28" t="str">
        <f>'teine 19'!B10</f>
        <v xml:space="preserve">Rukkileiva- ja sepikutoodete valik </v>
      </c>
      <c r="C10" s="18">
        <v>40</v>
      </c>
      <c r="D10" s="18">
        <f>$C10*'teine 19'!D10/'teine 19'!$C10</f>
        <v>92</v>
      </c>
      <c r="E10" s="18">
        <f>$C10*'teine 19'!E10/'teine 19'!$C10</f>
        <v>19.68</v>
      </c>
      <c r="F10" s="18">
        <f>$C10*'teine 19'!F10/'teine 19'!$C10</f>
        <v>0.66399999999999992</v>
      </c>
      <c r="G10" s="18">
        <f>$C10*'teine 19'!G10/'teine 19'!$C10</f>
        <v>3.1519999999999997</v>
      </c>
    </row>
    <row r="11" spans="1:11">
      <c r="A11" s="19"/>
      <c r="B11" s="28" t="str">
        <f>'teine 19'!B11</f>
        <v>Õun (PRIA)</v>
      </c>
      <c r="C11" s="47">
        <v>100</v>
      </c>
      <c r="D11" s="18">
        <f>$C11*'teine 19'!D11/'teine 19'!$C11</f>
        <v>48.3</v>
      </c>
      <c r="E11" s="18">
        <f>$C11*'teine 19'!E11/'teine 19'!$C11</f>
        <v>13.5</v>
      </c>
      <c r="F11" s="18">
        <f>$C11*'teine 19'!F11/'teine 19'!$C11</f>
        <v>0</v>
      </c>
      <c r="G11" s="18">
        <f>$C11*'teine 19'!G11/'teine 19'!$C11</f>
        <v>0</v>
      </c>
    </row>
    <row r="12" spans="1:11">
      <c r="A12" s="21"/>
      <c r="B12" s="59" t="str">
        <f>'teine 19'!B12</f>
        <v>Kokku:</v>
      </c>
      <c r="C12" s="18"/>
      <c r="D12" s="23">
        <f>SUM(D4:D11)</f>
        <v>609.56142857142845</v>
      </c>
      <c r="E12" s="23">
        <f>SUM(E4:E11)</f>
        <v>90.58</v>
      </c>
      <c r="F12" s="23">
        <f>SUM(F4:F11)</f>
        <v>18.617357142857141</v>
      </c>
      <c r="G12" s="23">
        <f>SUM(G4:G11)</f>
        <v>22.113142857142858</v>
      </c>
    </row>
    <row r="13" spans="1:11" ht="23.25" customHeight="1">
      <c r="A13" s="33"/>
      <c r="B13" s="60"/>
      <c r="C13" s="25"/>
      <c r="D13" s="37"/>
      <c r="E13" s="37"/>
      <c r="F13" s="37"/>
      <c r="G13" s="37"/>
    </row>
    <row r="14" spans="1:11" ht="23.25" customHeight="1">
      <c r="A14" s="41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11" ht="15">
      <c r="A15" s="16" t="s">
        <v>6</v>
      </c>
      <c r="B15" s="28" t="str">
        <f>'teine 19'!B15</f>
        <v>Köögiviljasupp hakklihaga (MAHE KARTUL, PORGAND)</v>
      </c>
      <c r="C15" s="32">
        <v>200</v>
      </c>
      <c r="D15" s="18">
        <f>$C15*'teine 19'!D15/'teine 19'!$C15</f>
        <v>182.4</v>
      </c>
      <c r="E15" s="18">
        <f>$C15*'teine 19'!E15/'teine 19'!$C15</f>
        <v>11.84</v>
      </c>
      <c r="F15" s="18">
        <f>$C15*'teine 19'!F15/'teine 19'!$C15</f>
        <v>10.96</v>
      </c>
      <c r="G15" s="18">
        <f>$C15*'teine 19'!G15/'teine 19'!$C15</f>
        <v>9.6</v>
      </c>
    </row>
    <row r="16" spans="1:11" ht="15">
      <c r="A16" s="16"/>
      <c r="B16" s="28" t="str">
        <f>'teine 19'!B16</f>
        <v>Hapukoor</v>
      </c>
      <c r="C16" s="18">
        <v>10</v>
      </c>
      <c r="D16" s="18">
        <f>$C16*'teine 19'!D16/'teine 19'!$C16</f>
        <v>22.2</v>
      </c>
      <c r="E16" s="18">
        <f>$C16*'teine 19'!E16/'teine 19'!$C16</f>
        <v>0.38</v>
      </c>
      <c r="F16" s="18">
        <f>$C16*'teine 19'!F16/'teine 19'!$C16</f>
        <v>2.15</v>
      </c>
      <c r="G16" s="18">
        <f>$C16*'teine 19'!G16/'teine 19'!$C16</f>
        <v>0.33</v>
      </c>
    </row>
    <row r="17" spans="1:10" ht="15">
      <c r="A17" s="16"/>
      <c r="B17" s="28" t="str">
        <f>'teine 19'!B17</f>
        <v>Muffin</v>
      </c>
      <c r="C17" s="18">
        <v>60</v>
      </c>
      <c r="D17" s="18">
        <f>$C17*'teine 19'!D17/'teine 19'!$C17</f>
        <v>220.5</v>
      </c>
      <c r="E17" s="18">
        <f>$C17*'teine 19'!E17/'teine 19'!$C17</f>
        <v>45.8</v>
      </c>
      <c r="F17" s="18">
        <f>$C17*'teine 19'!F17/'teine 19'!$C17</f>
        <v>5.74</v>
      </c>
      <c r="G17" s="18">
        <f>$C17*'teine 19'!G17/'teine 19'!$C17</f>
        <v>4.5199999999999996</v>
      </c>
    </row>
    <row r="18" spans="1:10">
      <c r="A18" s="19"/>
      <c r="B18" s="28" t="str">
        <f>'teine 19'!B18</f>
        <v>PRIA Piimatooted (piim 50g, keefir 50g)</v>
      </c>
      <c r="C18" s="18">
        <v>100</v>
      </c>
      <c r="D18" s="18">
        <f>$C18*'teine 19'!D18/'teine 19'!$C18</f>
        <v>54.8</v>
      </c>
      <c r="E18" s="18">
        <f>$C18*'teine 19'!E18/'teine 19'!$C18</f>
        <v>4.75</v>
      </c>
      <c r="F18" s="18">
        <f>$C18*'teine 19'!F18/'teine 19'!$C18</f>
        <v>2.5499999999999998</v>
      </c>
      <c r="G18" s="18">
        <f>$C18*'teine 19'!G18/'teine 19'!$C18</f>
        <v>3.22</v>
      </c>
      <c r="H18" s="2"/>
    </row>
    <row r="19" spans="1:10">
      <c r="A19" s="19"/>
      <c r="B19" s="28" t="str">
        <f>'teine 19'!B19</f>
        <v xml:space="preserve">Rukkileiva- ja sepikutoodete valik </v>
      </c>
      <c r="C19" s="18">
        <v>40</v>
      </c>
      <c r="D19" s="18">
        <f>$C19*'teine 19'!D19/'teine 19'!$C19</f>
        <v>92</v>
      </c>
      <c r="E19" s="18">
        <f>$C19*'teine 19'!E19/'teine 19'!$C19</f>
        <v>19.68</v>
      </c>
      <c r="F19" s="18">
        <f>$C19*'teine 19'!F19/'teine 19'!$C19</f>
        <v>0.66399999999999992</v>
      </c>
      <c r="G19" s="18">
        <f>$C19*'teine 19'!G19/'teine 19'!$C19</f>
        <v>3.1519999999999997</v>
      </c>
      <c r="H19" s="2"/>
    </row>
    <row r="20" spans="1:10">
      <c r="A20" s="19"/>
      <c r="B20" s="28" t="str">
        <f>'teine 19'!B20</f>
        <v>Porgand (PRIA)(MAHE)</v>
      </c>
      <c r="C20" s="18">
        <v>100</v>
      </c>
      <c r="D20" s="18">
        <f>$C20*'teine 19'!D20/'teine 19'!$C20</f>
        <v>32.4</v>
      </c>
      <c r="E20" s="18">
        <f>$C20*'teine 19'!E20/'teine 19'!$C20</f>
        <v>8.5</v>
      </c>
      <c r="F20" s="18">
        <f>$C20*'teine 19'!F20/'teine 19'!$C20</f>
        <v>0.2</v>
      </c>
      <c r="G20" s="18">
        <f>$C20*'teine 19'!G20/'teine 19'!$C20</f>
        <v>0.6</v>
      </c>
      <c r="H20" s="2"/>
    </row>
    <row r="21" spans="1:10">
      <c r="A21" s="19"/>
      <c r="B21" s="59" t="str">
        <f>'teine 19'!B21</f>
        <v>Kokku:</v>
      </c>
      <c r="C21" s="18"/>
      <c r="D21" s="23">
        <f>SUM(D15:D20)</f>
        <v>604.30000000000007</v>
      </c>
      <c r="E21" s="23">
        <f>SUM(E15:E20)</f>
        <v>90.949999999999989</v>
      </c>
      <c r="F21" s="23">
        <f>SUM(F15:F20)</f>
        <v>22.264000000000003</v>
      </c>
      <c r="G21" s="23">
        <f>SUM(G15:G20)</f>
        <v>21.422000000000001</v>
      </c>
    </row>
    <row r="22" spans="1:10" ht="23.25" customHeight="1">
      <c r="A22" s="33"/>
      <c r="B22" s="60"/>
      <c r="C22" s="25"/>
      <c r="D22" s="37"/>
      <c r="E22" s="37"/>
      <c r="F22" s="37"/>
      <c r="G22" s="37"/>
    </row>
    <row r="23" spans="1:10" ht="23.25" customHeight="1">
      <c r="A23" s="13" t="s">
        <v>12</v>
      </c>
      <c r="B23" s="60"/>
      <c r="C23" s="27" t="s">
        <v>1</v>
      </c>
      <c r="D23" s="27" t="s">
        <v>2</v>
      </c>
      <c r="E23" s="27" t="s">
        <v>3</v>
      </c>
      <c r="F23" s="27" t="s">
        <v>4</v>
      </c>
      <c r="G23" s="27" t="s">
        <v>5</v>
      </c>
    </row>
    <row r="24" spans="1:10" ht="15">
      <c r="A24" s="16" t="s">
        <v>6</v>
      </c>
      <c r="B24" s="28" t="str">
        <f>'teine 19'!B24</f>
        <v>Koorene kanapada  paprikaga</v>
      </c>
      <c r="C24" s="32">
        <v>120</v>
      </c>
      <c r="D24" s="18">
        <f>$C24*'teine 19'!D24/'teine 19'!$C24</f>
        <v>218.57142857142858</v>
      </c>
      <c r="E24" s="18">
        <f>$C24*'teine 19'!E24/'teine 19'!$C24</f>
        <v>17.134285714285713</v>
      </c>
      <c r="F24" s="18">
        <f>$C24*'teine 19'!F24/'teine 19'!$C24</f>
        <v>14.408571428571427</v>
      </c>
      <c r="G24" s="18">
        <f>$C24*'teine 19'!G24/'teine 19'!$C24</f>
        <v>8.1428571428571423</v>
      </c>
    </row>
    <row r="25" spans="1:10">
      <c r="A25" s="19"/>
      <c r="B25" s="28" t="str">
        <f>'teine 19'!B25</f>
        <v>Kartulipüree (MAHE)</v>
      </c>
      <c r="C25" s="18">
        <v>70</v>
      </c>
      <c r="D25" s="18">
        <f>$C25*'teine 19'!D25/'teine 19'!$C25</f>
        <v>49.6</v>
      </c>
      <c r="E25" s="18">
        <f>$C25*'teine 19'!E25/'teine 19'!$C25</f>
        <v>9.69</v>
      </c>
      <c r="F25" s="18">
        <f>$C25*'teine 19'!F25/'teine 19'!$C25</f>
        <v>0.32</v>
      </c>
      <c r="G25" s="18">
        <f>$C25*'teine 19'!G25/'teine 19'!$C25</f>
        <v>1.51</v>
      </c>
    </row>
    <row r="26" spans="1:10">
      <c r="A26" s="19"/>
      <c r="B26" s="28" t="str">
        <f>'teine 19'!B26</f>
        <v>Tatar / toortatar, aurutatud</v>
      </c>
      <c r="C26" s="18">
        <v>70</v>
      </c>
      <c r="D26" s="18">
        <f>$C26*'teine 19'!D26/'teine 19'!$C26</f>
        <v>61.4</v>
      </c>
      <c r="E26" s="18">
        <f>$C26*'teine 19'!E26/'teine 19'!$C26</f>
        <v>12.76</v>
      </c>
      <c r="F26" s="18">
        <f>$C26*'teine 19'!F26/'teine 19'!$C26</f>
        <v>0.39</v>
      </c>
      <c r="G26" s="18">
        <f>$C26*'teine 19'!G26/'teine 19'!$C26</f>
        <v>2.29</v>
      </c>
    </row>
    <row r="27" spans="1:10">
      <c r="A27" s="19"/>
      <c r="B27" s="28" t="str">
        <f>'teine 19'!B27</f>
        <v>Hiinakapsa-tomatisalat</v>
      </c>
      <c r="C27" s="18">
        <v>25</v>
      </c>
      <c r="D27" s="18">
        <f>$C27*'teine 19'!D27/'teine 19'!$C27</f>
        <v>25.25</v>
      </c>
      <c r="E27" s="18">
        <f>$C27*'teine 19'!E27/'teine 19'!$C27</f>
        <v>2.6749999999999998</v>
      </c>
      <c r="F27" s="18">
        <f>$C27*'teine 19'!F27/'teine 19'!$C27</f>
        <v>1.0549999999999999</v>
      </c>
      <c r="G27" s="18">
        <f>$C27*'teine 19'!G27/'teine 19'!$C27</f>
        <v>0.3085</v>
      </c>
    </row>
    <row r="28" spans="1:10">
      <c r="A28" s="19"/>
      <c r="B28" s="28" t="str">
        <f>'teine 19'!B28</f>
        <v>Juurviljad</v>
      </c>
      <c r="C28" s="18">
        <v>25</v>
      </c>
      <c r="D28" s="18">
        <f>$C28*'teine 19'!D28/'teine 19'!$C28</f>
        <v>26.8</v>
      </c>
      <c r="E28" s="18">
        <f>$C28*'teine 19'!E28/'teine 19'!$C28</f>
        <v>2.2250000000000001</v>
      </c>
      <c r="F28" s="18">
        <f>$C28*'teine 19'!F28/'teine 19'!$C28</f>
        <v>1.45</v>
      </c>
      <c r="G28" s="18">
        <f>$C28*'teine 19'!G28/'teine 19'!$C28</f>
        <v>0.55000000000000004</v>
      </c>
    </row>
    <row r="29" spans="1:10">
      <c r="A29" s="19"/>
      <c r="B29" s="28" t="str">
        <f>'teine 19'!B29</f>
        <v>PRIA Piimatooted (piim 50g, keefir 50g)</v>
      </c>
      <c r="C29" s="18">
        <v>100</v>
      </c>
      <c r="D29" s="18">
        <f>$C29*'teine 19'!D29/'teine 19'!$C29</f>
        <v>54.8</v>
      </c>
      <c r="E29" s="18">
        <f>$C29*'teine 19'!E29/'teine 19'!$C29</f>
        <v>4.75</v>
      </c>
      <c r="F29" s="18">
        <f>$C29*'teine 19'!F29/'teine 19'!$C29</f>
        <v>2.5499999999999998</v>
      </c>
      <c r="G29" s="18">
        <f>$C29*'teine 19'!G29/'teine 19'!$C29</f>
        <v>3.22</v>
      </c>
      <c r="H29" s="2"/>
      <c r="I29" s="2"/>
      <c r="J29" s="2"/>
    </row>
    <row r="30" spans="1:10" ht="15.75" customHeight="1">
      <c r="A30" s="19"/>
      <c r="B30" s="28" t="str">
        <f>'teine 19'!B30</f>
        <v xml:space="preserve">Rukkileiva- ja sepikutoodete valik </v>
      </c>
      <c r="C30" s="18">
        <v>40</v>
      </c>
      <c r="D30" s="18">
        <f>$C30*'teine 19'!D30/'teine 19'!$C30</f>
        <v>92</v>
      </c>
      <c r="E30" s="18">
        <f>$C30*'teine 19'!E30/'teine 19'!$C30</f>
        <v>19.68</v>
      </c>
      <c r="F30" s="18">
        <f>$C30*'teine 19'!F30/'teine 19'!$C30</f>
        <v>0.66399999999999992</v>
      </c>
      <c r="G30" s="18">
        <f>$C30*'teine 19'!G30/'teine 19'!$C30</f>
        <v>3.1519999999999997</v>
      </c>
      <c r="H30" s="2"/>
      <c r="I30" s="2"/>
      <c r="J30" s="2"/>
    </row>
    <row r="31" spans="1:10">
      <c r="A31" s="19"/>
      <c r="B31" s="28" t="str">
        <f>'teine 19'!B31</f>
        <v>Pirn (PRIA)</v>
      </c>
      <c r="C31" s="109">
        <v>100</v>
      </c>
      <c r="D31" s="18">
        <f>$C31*'teine 19'!D31/'teine 19'!$C31</f>
        <v>46.4</v>
      </c>
      <c r="E31" s="18">
        <f>$C31*'teine 19'!E31/'teine 19'!$C31</f>
        <v>14.1</v>
      </c>
      <c r="F31" s="18">
        <f>$C31*'teine 19'!F31/'teine 19'!$C31</f>
        <v>0</v>
      </c>
      <c r="G31" s="18">
        <f>$C31*'teine 19'!G31/'teine 19'!$C31</f>
        <v>0.3</v>
      </c>
      <c r="H31" s="2"/>
      <c r="I31" s="2"/>
      <c r="J31" s="2"/>
    </row>
    <row r="32" spans="1:10">
      <c r="A32" s="19"/>
      <c r="B32" s="59" t="str">
        <f>'teine 19'!B32</f>
        <v>Kokku:</v>
      </c>
      <c r="C32" s="18"/>
      <c r="D32" s="23">
        <f>SUM(D24:D31)</f>
        <v>574.82142857142856</v>
      </c>
      <c r="E32" s="23">
        <f>SUM(E24:E31)</f>
        <v>83.014285714285705</v>
      </c>
      <c r="F32" s="23">
        <f>SUM(F24:F31)</f>
        <v>20.83757142857143</v>
      </c>
      <c r="G32" s="23">
        <f>SUM(G24:G31)</f>
        <v>19.473357142857147</v>
      </c>
    </row>
    <row r="33" spans="1:12" ht="23.25" customHeight="1">
      <c r="A33" s="24"/>
      <c r="B33" s="60"/>
      <c r="C33" s="40"/>
      <c r="D33" s="37"/>
      <c r="E33" s="37"/>
      <c r="F33" s="37"/>
      <c r="G33" s="37"/>
    </row>
    <row r="34" spans="1:12" ht="23.25" customHeight="1">
      <c r="A34" s="13" t="s">
        <v>14</v>
      </c>
      <c r="B34" s="60"/>
      <c r="C34" s="27" t="s">
        <v>1</v>
      </c>
      <c r="D34" s="27" t="s">
        <v>2</v>
      </c>
      <c r="E34" s="27" t="s">
        <v>3</v>
      </c>
      <c r="F34" s="27" t="s">
        <v>4</v>
      </c>
      <c r="G34" s="27" t="s">
        <v>5</v>
      </c>
    </row>
    <row r="35" spans="1:12" ht="15">
      <c r="A35" s="16" t="s">
        <v>6</v>
      </c>
      <c r="B35" s="28" t="str">
        <f>'teine 19'!B35</f>
        <v>Kanasupp (MAHE KARTUL, PORGAND)</v>
      </c>
      <c r="C35" s="32">
        <v>200</v>
      </c>
      <c r="D35" s="18">
        <f>$C35*'teine 19'!D35/'teine 19'!$C35</f>
        <v>176.64</v>
      </c>
      <c r="E35" s="18">
        <f>$C35*'teine 19'!E35/'teine 19'!$C35</f>
        <v>14.847999999999999</v>
      </c>
      <c r="F35" s="18">
        <f>$C35*'teine 19'!F35/'teine 19'!$C35</f>
        <v>13.536000000000001</v>
      </c>
      <c r="G35" s="18">
        <f>$C35*'teine 19'!G35/'teine 19'!$C35</f>
        <v>8.2479999999999993</v>
      </c>
    </row>
    <row r="36" spans="1:12">
      <c r="A36" s="21"/>
      <c r="B36" s="28" t="str">
        <f>'teine 19'!B36</f>
        <v>Karamellpuding maasikamoosiga</v>
      </c>
      <c r="C36" s="20">
        <v>160</v>
      </c>
      <c r="D36" s="18">
        <f>$C36*'teine 19'!D36/'teine 19'!$C36</f>
        <v>270.39999999999998</v>
      </c>
      <c r="E36" s="18">
        <f>$C36*'teine 19'!E36/'teine 19'!$C36</f>
        <v>41.95</v>
      </c>
      <c r="F36" s="18">
        <f>$C36*'teine 19'!F36/'teine 19'!$C36</f>
        <v>2.42</v>
      </c>
      <c r="G36" s="18">
        <f>$C36*'teine 19'!G36/'teine 19'!$C36</f>
        <v>4.74</v>
      </c>
    </row>
    <row r="37" spans="1:12">
      <c r="A37" s="21"/>
      <c r="B37" s="28" t="str">
        <f>'teine 19'!B37</f>
        <v>PRIA Piimatooted (piim 50g, keefir 50g)</v>
      </c>
      <c r="C37" s="62">
        <v>100</v>
      </c>
      <c r="D37" s="18">
        <f>$C37*'teine 19'!D37/'teine 19'!$C37</f>
        <v>54.8</v>
      </c>
      <c r="E37" s="18">
        <f>$C37*'teine 19'!E37/'teine 19'!$C37</f>
        <v>4.75</v>
      </c>
      <c r="F37" s="18">
        <f>$C37*'teine 19'!F37/'teine 19'!$C37</f>
        <v>2.5499999999999998</v>
      </c>
      <c r="G37" s="18">
        <f>$C37*'teine 19'!G37/'teine 19'!$C37</f>
        <v>3.22</v>
      </c>
    </row>
    <row r="38" spans="1:12" ht="14.25" customHeight="1">
      <c r="A38" s="43"/>
      <c r="B38" s="28" t="str">
        <f>'teine 19'!B38</f>
        <v xml:space="preserve">Rukkileiva- ja sepikutoodete valik </v>
      </c>
      <c r="C38" s="47">
        <v>40</v>
      </c>
      <c r="D38" s="18">
        <f>$C38*'teine 19'!D38/'teine 19'!$C38</f>
        <v>92</v>
      </c>
      <c r="E38" s="18">
        <f>$C38*'teine 19'!E38/'teine 19'!$C38</f>
        <v>19.68</v>
      </c>
      <c r="F38" s="18">
        <f>$C38*'teine 19'!F38/'teine 19'!$C38</f>
        <v>0.66399999999999992</v>
      </c>
      <c r="G38" s="18">
        <f>$C38*'teine 19'!G38/'teine 19'!$C38</f>
        <v>3.1519999999999997</v>
      </c>
      <c r="H38" s="6"/>
      <c r="I38" s="6"/>
      <c r="J38" s="6"/>
      <c r="K38" s="6"/>
      <c r="L38" s="6"/>
    </row>
    <row r="39" spans="1:12">
      <c r="A39" s="19"/>
      <c r="B39" s="28" t="str">
        <f>'teine 19'!B39</f>
        <v>Peakapsas, valge (PRIA)</v>
      </c>
      <c r="C39" s="18">
        <v>100</v>
      </c>
      <c r="D39" s="18">
        <f>$C39*'teine 19'!D39/'teine 19'!$C39</f>
        <v>26.7</v>
      </c>
      <c r="E39" s="18">
        <f>$C39*'teine 19'!E39/'teine 19'!$C39</f>
        <v>6.2</v>
      </c>
      <c r="F39" s="18">
        <f>$C39*'teine 19'!F39/'teine 19'!$C39</f>
        <v>0.2</v>
      </c>
      <c r="G39" s="18">
        <f>$C39*'teine 19'!G39/'teine 19'!$C39</f>
        <v>1.1299999999999999</v>
      </c>
    </row>
    <row r="40" spans="1:12">
      <c r="A40" s="21"/>
      <c r="B40" s="59" t="str">
        <f>'teine 19'!B40</f>
        <v>Kokku:</v>
      </c>
      <c r="C40" s="18"/>
      <c r="D40" s="23">
        <f>SUM(D35:D39)</f>
        <v>620.54</v>
      </c>
      <c r="E40" s="23">
        <f>SUM(E35:E39)</f>
        <v>87.428000000000011</v>
      </c>
      <c r="F40" s="23">
        <f>SUM(F35:F39)</f>
        <v>19.37</v>
      </c>
      <c r="G40" s="23">
        <f>SUM(G35:G39)</f>
        <v>20.49</v>
      </c>
    </row>
    <row r="41" spans="1:12" ht="23.25" customHeight="1">
      <c r="A41" s="24"/>
      <c r="B41" s="60"/>
      <c r="C41" s="25"/>
      <c r="D41" s="37"/>
      <c r="E41" s="37"/>
      <c r="F41" s="37"/>
      <c r="G41" s="37"/>
    </row>
    <row r="42" spans="1:12" ht="22.5" customHeight="1">
      <c r="A42" s="13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12" ht="15">
      <c r="A43" s="16" t="s">
        <v>6</v>
      </c>
      <c r="B43" s="28" t="str">
        <f>'teine 19'!B43</f>
        <v xml:space="preserve">Kalakaste </v>
      </c>
      <c r="C43" s="32">
        <v>120</v>
      </c>
      <c r="D43" s="18">
        <f>$C43*'teine 19'!D43/'teine 19'!$C43</f>
        <v>218.57142857142858</v>
      </c>
      <c r="E43" s="18">
        <f>$C43*'teine 19'!E43/'teine 19'!$C43</f>
        <v>11.057142857142857</v>
      </c>
      <c r="F43" s="18">
        <f>$C43*'teine 19'!F43/'teine 19'!$C43</f>
        <v>14.4</v>
      </c>
      <c r="G43" s="18">
        <f>$C43*'teine 19'!G43/'teine 19'!$C43</f>
        <v>10.457142857142857</v>
      </c>
    </row>
    <row r="44" spans="1:12">
      <c r="A44" s="21"/>
      <c r="B44" s="28" t="str">
        <f>'teine 19'!B44</f>
        <v>Kartul, aurutatud (MAHE)</v>
      </c>
      <c r="C44" s="18">
        <v>70</v>
      </c>
      <c r="D44" s="18">
        <f>$C44*'teine 19'!D44/'teine 19'!$C44</f>
        <v>52.8</v>
      </c>
      <c r="E44" s="18">
        <f>$C44*'teine 19'!E44/'teine 19'!$C44</f>
        <v>12.2</v>
      </c>
      <c r="F44" s="18">
        <f>$C44*'teine 19'!F44/'teine 19'!$C44</f>
        <v>7.1999999999999995E-2</v>
      </c>
      <c r="G44" s="18">
        <f>$C44*'teine 19'!G44/'teine 19'!$C44</f>
        <v>1.37</v>
      </c>
      <c r="H44" s="2"/>
      <c r="I44" s="2"/>
      <c r="J44" s="2"/>
    </row>
    <row r="45" spans="1:12">
      <c r="A45" s="21"/>
      <c r="B45" s="28" t="str">
        <f>'teine 19'!B45</f>
        <v>Riis, aurutatud</v>
      </c>
      <c r="C45" s="18">
        <v>70</v>
      </c>
      <c r="D45" s="18">
        <f>$C45*'teine 19'!D45/'teine 19'!$C45</f>
        <v>79.599999999999994</v>
      </c>
      <c r="E45" s="18">
        <f>$C45*'teine 19'!E45/'teine 19'!$C45</f>
        <v>18.3</v>
      </c>
      <c r="F45" s="18">
        <f>$C45*'teine 19'!F45/'teine 19'!$C45</f>
        <v>0.161</v>
      </c>
      <c r="G45" s="18">
        <f>$C45*'teine 19'!G45/'teine 19'!$C45</f>
        <v>1.55</v>
      </c>
    </row>
    <row r="46" spans="1:12">
      <c r="A46" s="19"/>
      <c r="B46" s="28" t="str">
        <f>'teine 19'!B46</f>
        <v>Kapsasalat</v>
      </c>
      <c r="C46" s="20">
        <v>25</v>
      </c>
      <c r="D46" s="18">
        <f>$C46*'teine 19'!D46/'teine 19'!$C46</f>
        <v>25.2</v>
      </c>
      <c r="E46" s="18">
        <f>$C46*'teine 19'!E46/'teine 19'!$C46</f>
        <v>3.4</v>
      </c>
      <c r="F46" s="18">
        <f>$C46*'teine 19'!F46/'teine 19'!$C46</f>
        <v>0.51</v>
      </c>
      <c r="G46" s="18">
        <f>$C46*'teine 19'!G46/'teine 19'!$C46</f>
        <v>0.42299999999999999</v>
      </c>
      <c r="H46" s="2"/>
      <c r="I46" s="2"/>
      <c r="J46" s="2"/>
      <c r="K46" s="2"/>
      <c r="L46" s="2"/>
    </row>
    <row r="47" spans="1:12">
      <c r="A47" s="19"/>
      <c r="B47" s="28" t="str">
        <f>'teine 19'!B47</f>
        <v>Peet, porulauk, roheline hernes, salatikaste</v>
      </c>
      <c r="C47" s="20">
        <v>25</v>
      </c>
      <c r="D47" s="18">
        <f>$C47*'teine 19'!D47/'teine 19'!$C47</f>
        <v>20.8</v>
      </c>
      <c r="E47" s="18">
        <f>$C47*'teine 19'!E47/'teine 19'!$C47</f>
        <v>2.6549999999999998</v>
      </c>
      <c r="F47" s="18">
        <f>$C47*'teine 19'!F47/'teine 19'!$C47</f>
        <v>1.0449999999999999</v>
      </c>
      <c r="G47" s="18">
        <f>$C47*'teine 19'!G47/'teine 19'!$C47</f>
        <v>0.23</v>
      </c>
      <c r="H47" s="2"/>
      <c r="I47" s="2"/>
      <c r="J47" s="2"/>
      <c r="K47" s="2"/>
      <c r="L47" s="2"/>
    </row>
    <row r="48" spans="1:12">
      <c r="A48" s="19"/>
      <c r="B48" s="28" t="str">
        <f>'teine 19'!B48</f>
        <v>PRIA Piimatooted (piim 50g, keefir 50g)</v>
      </c>
      <c r="C48" s="20">
        <v>100</v>
      </c>
      <c r="D48" s="18">
        <f>$C48*'teine 19'!D48/'teine 19'!$C48</f>
        <v>54.8</v>
      </c>
      <c r="E48" s="18">
        <f>$C48*'teine 19'!E48/'teine 19'!$C48</f>
        <v>4.75</v>
      </c>
      <c r="F48" s="18">
        <f>$C48*'teine 19'!F48/'teine 19'!$C48</f>
        <v>2.5499999999999998</v>
      </c>
      <c r="G48" s="18">
        <f>$C48*'teine 19'!G48/'teine 19'!$C48</f>
        <v>3.22</v>
      </c>
      <c r="H48" s="2"/>
      <c r="I48" s="2"/>
      <c r="J48" s="2"/>
      <c r="K48" s="2"/>
      <c r="L48" s="2"/>
    </row>
    <row r="49" spans="1:7">
      <c r="A49" s="21"/>
      <c r="B49" s="28" t="str">
        <f>'teine 19'!B49</f>
        <v xml:space="preserve">Rukkileiva- ja sepikutoodete valik </v>
      </c>
      <c r="C49" s="18">
        <v>40</v>
      </c>
      <c r="D49" s="18">
        <f>$C49*'teine 19'!D49/'teine 19'!$C49</f>
        <v>92</v>
      </c>
      <c r="E49" s="18">
        <f>$C49*'teine 19'!E49/'teine 19'!$C49</f>
        <v>19.68</v>
      </c>
      <c r="F49" s="18">
        <f>$C49*'teine 19'!F49/'teine 19'!$C49</f>
        <v>0.66399999999999992</v>
      </c>
      <c r="G49" s="18">
        <f>$C49*'teine 19'!G49/'teine 19'!$C49</f>
        <v>3.1519999999999997</v>
      </c>
    </row>
    <row r="50" spans="1:7">
      <c r="A50" s="21"/>
      <c r="B50" s="28" t="str">
        <f>'teine 19'!B50</f>
        <v>Õun (PRIA)</v>
      </c>
      <c r="C50" s="18">
        <v>100</v>
      </c>
      <c r="D50" s="18">
        <f>$C50*'teine 19'!D50/'teine 19'!$C50</f>
        <v>48.3</v>
      </c>
      <c r="E50" s="18">
        <f>$C50*'teine 19'!E50/'teine 19'!$C50</f>
        <v>13.5</v>
      </c>
      <c r="F50" s="18">
        <f>$C50*'teine 19'!F50/'teine 19'!$C50</f>
        <v>0</v>
      </c>
      <c r="G50" s="18">
        <f>$C50*'teine 19'!G50/'teine 19'!$C50</f>
        <v>0</v>
      </c>
    </row>
    <row r="51" spans="1:7">
      <c r="A51" s="19"/>
      <c r="B51" s="29" t="s">
        <v>10</v>
      </c>
      <c r="C51" s="18"/>
      <c r="D51" s="23">
        <f>SUM(D43:D50)</f>
        <v>592.07142857142844</v>
      </c>
      <c r="E51" s="23">
        <f>SUM(E43:E50)</f>
        <v>85.542142857142863</v>
      </c>
      <c r="F51" s="23">
        <f>SUM(F43:F50)</f>
        <v>19.402000000000001</v>
      </c>
      <c r="G51" s="23">
        <f>SUM(G43:G50)</f>
        <v>20.402142857142859</v>
      </c>
    </row>
    <row r="52" spans="1:7">
      <c r="A52" s="33"/>
      <c r="B52" s="45"/>
      <c r="C52" s="37"/>
      <c r="D52" s="38"/>
      <c r="E52" s="38"/>
      <c r="F52" s="38"/>
      <c r="G52" s="38"/>
    </row>
    <row r="53" spans="1:7" ht="15">
      <c r="A53" s="25"/>
      <c r="B53" s="152" t="s">
        <v>17</v>
      </c>
      <c r="C53" s="152"/>
      <c r="D53" s="39">
        <f>AVERAGE(D40,D51,D32,D21,D12)</f>
        <v>600.2588571428571</v>
      </c>
      <c r="E53" s="39">
        <f>AVERAGE(E40,E51,E32,E21,E12)</f>
        <v>87.502885714285725</v>
      </c>
      <c r="F53" s="39">
        <f>AVERAGE(F40,F51,F32,F21,F12)</f>
        <v>20.098185714285716</v>
      </c>
      <c r="G53" s="39">
        <f>AVERAGE(G40,G51,G32,G21,G12)</f>
        <v>20.780128571428573</v>
      </c>
    </row>
    <row r="54" spans="1:7" ht="15">
      <c r="A54" s="34" t="s">
        <v>18</v>
      </c>
      <c r="B54" s="25"/>
      <c r="C54" s="25"/>
      <c r="D54" s="40" t="s">
        <v>19</v>
      </c>
      <c r="E54" s="25"/>
      <c r="F54" s="25"/>
      <c r="G54" s="25"/>
    </row>
    <row r="57" spans="1:7">
      <c r="D57"/>
    </row>
    <row r="58" spans="1:7">
      <c r="D58" s="4"/>
    </row>
  </sheetData>
  <mergeCells count="1">
    <mergeCell ref="B53:C53"/>
  </mergeCells>
  <pageMargins left="0.70000000000000007" right="0.70000000000000007" top="1.1437007874015745" bottom="1.1437007874015745" header="0.74999999999999989" footer="0.74999999999999989"/>
  <pageSetup paperSize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topLeftCell="B25" workbookViewId="0">
      <selection activeCell="B47" sqref="B47"/>
    </sheetView>
  </sheetViews>
  <sheetFormatPr defaultColWidth="8.5" defaultRowHeight="14.25"/>
  <cols>
    <col min="1" max="1" width="14.25" style="1" customWidth="1"/>
    <col min="2" max="2" width="52.37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12" width="8.5" style="1" customWidth="1"/>
    <col min="13" max="13" width="8.5" customWidth="1"/>
  </cols>
  <sheetData>
    <row r="1" spans="1:7" ht="18">
      <c r="B1" s="5"/>
    </row>
    <row r="2" spans="1:7" ht="45" customHeight="1">
      <c r="A2" s="11" t="str">
        <f>'teine 20'!A2</f>
        <v>Koolilõuna 15.05-19.05.2023</v>
      </c>
      <c r="B2" s="12"/>
      <c r="C2" s="2"/>
    </row>
    <row r="3" spans="1:7" ht="23.25" customHeight="1">
      <c r="A3" s="56" t="s">
        <v>0</v>
      </c>
      <c r="B3" s="42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>
      <c r="A4" s="17" t="s">
        <v>6</v>
      </c>
      <c r="B4" s="28" t="str">
        <f>'teine 20'!B4</f>
        <v>Vürtsikas tomatine veisehakklihakaste (MAHE VEISEHAKKLIHA)</v>
      </c>
      <c r="C4" s="18">
        <v>120</v>
      </c>
      <c r="D4" s="18">
        <f>$C4*'teine 20'!D4/'teine 20'!$C4</f>
        <v>202.28571428571428</v>
      </c>
      <c r="E4" s="18">
        <f>$C4*'teine 20'!E4/'teine 20'!$C4</f>
        <v>9.24</v>
      </c>
      <c r="F4" s="18">
        <f>$C4*'teine 20'!F4/'teine 20'!$C4</f>
        <v>14.314285714285715</v>
      </c>
      <c r="G4" s="18">
        <f>$C4*'teine 20'!G4/'teine 20'!$C4</f>
        <v>9</v>
      </c>
    </row>
    <row r="5" spans="1:7">
      <c r="A5" s="19"/>
      <c r="B5" s="28" t="str">
        <f>'teine 20'!B5</f>
        <v>Pasta / täisterapasta (MAHE)</v>
      </c>
      <c r="C5" s="18">
        <v>70</v>
      </c>
      <c r="D5" s="18">
        <f>$C5*'teine 20'!D5/'teine 20'!$C5</f>
        <v>107</v>
      </c>
      <c r="E5" s="18">
        <f>$C5*'teine 20'!E5/'teine 20'!$C5</f>
        <v>22.4</v>
      </c>
      <c r="F5" s="18">
        <f>$C5*'teine 20'!F5/'teine 20'!$C5</f>
        <v>0.66800000000000004</v>
      </c>
      <c r="G5" s="18">
        <f>$C5*'teine 20'!G5/'teine 20'!$C5</f>
        <v>3.61</v>
      </c>
    </row>
    <row r="6" spans="1:7">
      <c r="A6" s="19"/>
      <c r="B6" s="28" t="str">
        <f>'teine 20'!B6</f>
        <v>Riis, aurutatud</v>
      </c>
      <c r="C6" s="18">
        <v>70</v>
      </c>
      <c r="D6" s="18">
        <f>$C6*'teine 20'!D6/'teine 20'!$C6</f>
        <v>79.599999999999994</v>
      </c>
      <c r="E6" s="18">
        <f>$C6*'teine 20'!E6/'teine 20'!$C6</f>
        <v>18.3</v>
      </c>
      <c r="F6" s="18">
        <f>$C6*'teine 20'!F6/'teine 20'!$C6</f>
        <v>0.161</v>
      </c>
      <c r="G6" s="18">
        <f>$C6*'teine 20'!G6/'teine 20'!$C6</f>
        <v>1.55</v>
      </c>
    </row>
    <row r="7" spans="1:7">
      <c r="A7" s="21"/>
      <c r="B7" s="28" t="str">
        <f>'teine 20'!B7</f>
        <v>Kapsasalat tilli ja hernestega</v>
      </c>
      <c r="C7" s="18">
        <v>25</v>
      </c>
      <c r="D7" s="18">
        <f>$C7*'teine 20'!D7/'teine 20'!$C7</f>
        <v>15.715</v>
      </c>
      <c r="E7" s="18">
        <f>$C7*'teine 20'!E7/'teine 20'!$C7</f>
        <v>1.98</v>
      </c>
      <c r="F7" s="18">
        <f>$C7*'teine 20'!F7/'teine 20'!$C7</f>
        <v>0.61499999999999999</v>
      </c>
      <c r="G7" s="18">
        <f>$C7*'teine 20'!G7/'teine 20'!$C7</f>
        <v>0.37</v>
      </c>
    </row>
    <row r="8" spans="1:7">
      <c r="A8" s="19"/>
      <c r="B8" s="28" t="str">
        <f>'teine 20'!B8</f>
        <v>Porgand (MAHE), kapsas, mais, salatikaste</v>
      </c>
      <c r="C8" s="18">
        <v>25</v>
      </c>
      <c r="D8" s="18">
        <f>$C8*'teine 20'!D8/'teine 20'!$C8</f>
        <v>27.7</v>
      </c>
      <c r="E8" s="18">
        <f>$C8*'teine 20'!E8/'teine 20'!$C8</f>
        <v>2.2000000000000002</v>
      </c>
      <c r="F8" s="18">
        <f>$C8*'teine 20'!F8/'teine 20'!$C8</f>
        <v>0.83499999999999996</v>
      </c>
      <c r="G8" s="18">
        <f>$C8*'teine 20'!G8/'teine 20'!$C8</f>
        <v>0.14849999999999999</v>
      </c>
    </row>
    <row r="9" spans="1:7">
      <c r="A9" s="19"/>
      <c r="B9" s="28" t="str">
        <f>'teine 20'!B9</f>
        <v>PRIA Piimatooted (piim 50g, keefir 50g)</v>
      </c>
      <c r="C9" s="20">
        <v>100</v>
      </c>
      <c r="D9" s="18">
        <f>$C9*'teine 20'!D9/'teine 20'!$C9</f>
        <v>54.8</v>
      </c>
      <c r="E9" s="18">
        <f>$C9*'teine 20'!E9/'teine 20'!$C9</f>
        <v>4.75</v>
      </c>
      <c r="F9" s="18">
        <f>$C9*'teine 20'!F9/'teine 20'!$C9</f>
        <v>2.5499999999999998</v>
      </c>
      <c r="G9" s="18">
        <f>$C9*'teine 20'!G9/'teine 20'!$C9</f>
        <v>3.22</v>
      </c>
    </row>
    <row r="10" spans="1:7">
      <c r="A10" s="19"/>
      <c r="B10" s="28" t="str">
        <f>'teine 20'!B10</f>
        <v xml:space="preserve">Rukkileiva- ja sepikutoodete valik </v>
      </c>
      <c r="C10" s="18">
        <v>40</v>
      </c>
      <c r="D10" s="18">
        <f>$C10*'teine 20'!D10/'teine 20'!$C10</f>
        <v>92</v>
      </c>
      <c r="E10" s="18">
        <f>$C10*'teine 20'!E10/'teine 20'!$C10</f>
        <v>19.68</v>
      </c>
      <c r="F10" s="18">
        <f>$C10*'teine 20'!F10/'teine 20'!$C10</f>
        <v>0.66399999999999992</v>
      </c>
      <c r="G10" s="18">
        <f>$C10*'teine 20'!G10/'teine 20'!$C10</f>
        <v>3.1519999999999997</v>
      </c>
    </row>
    <row r="11" spans="1:7">
      <c r="A11" s="21"/>
      <c r="B11" s="28" t="str">
        <f>'teine 20'!B11</f>
        <v>Pirn (PRIA)</v>
      </c>
      <c r="C11" s="47">
        <v>100</v>
      </c>
      <c r="D11" s="18">
        <f>$C11*'teine 20'!D11/'teine 20'!$C11</f>
        <v>46.4</v>
      </c>
      <c r="E11" s="18">
        <f>$C11*'teine 20'!E11/'teine 20'!$C11</f>
        <v>14.1</v>
      </c>
      <c r="F11" s="18">
        <f>$C11*'teine 20'!F11/'teine 20'!$C11</f>
        <v>0</v>
      </c>
      <c r="G11" s="18">
        <f>$C11*'teine 20'!G11/'teine 20'!$C11</f>
        <v>0.3</v>
      </c>
    </row>
    <row r="12" spans="1:7">
      <c r="A12" s="21"/>
      <c r="B12" s="59" t="str">
        <f>'teine 20'!B12</f>
        <v>Kokku:</v>
      </c>
      <c r="C12" s="18"/>
      <c r="D12" s="23">
        <f>SUM(D4:D11)</f>
        <v>625.50071428571425</v>
      </c>
      <c r="E12" s="23">
        <f>SUM(E4:E11)</f>
        <v>92.649999999999991</v>
      </c>
      <c r="F12" s="23">
        <f>SUM(F4:F11)</f>
        <v>19.807285714285715</v>
      </c>
      <c r="G12" s="23">
        <f>SUM(G4:G11)</f>
        <v>21.3505</v>
      </c>
    </row>
    <row r="13" spans="1:7" ht="23.25" customHeight="1">
      <c r="A13" s="33"/>
      <c r="B13" s="60"/>
      <c r="C13" s="34"/>
      <c r="D13" s="37"/>
      <c r="E13" s="37"/>
      <c r="F13" s="37"/>
      <c r="G13" s="37"/>
    </row>
    <row r="14" spans="1:7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">
      <c r="A15" s="17" t="s">
        <v>6</v>
      </c>
      <c r="B15" s="28" t="str">
        <f>'teine 20'!B15</f>
        <v>Seljanka (MAHE KARTUL, PORGAND)</v>
      </c>
      <c r="C15" s="32">
        <v>200</v>
      </c>
      <c r="D15" s="18">
        <f>$C15*'teine 20'!D15/'teine 20'!$C15</f>
        <v>200.8</v>
      </c>
      <c r="E15" s="18">
        <f>$C15*'teine 20'!E15/'teine 20'!$C15</f>
        <v>15.76</v>
      </c>
      <c r="F15" s="18">
        <f>$C15*'teine 20'!F15/'teine 20'!$C15</f>
        <v>9.84</v>
      </c>
      <c r="G15" s="18">
        <f>$C15*'teine 20'!G15/'teine 20'!$C15</f>
        <v>9.1999999999999993</v>
      </c>
    </row>
    <row r="16" spans="1:7">
      <c r="A16" s="19"/>
      <c r="B16" s="28" t="str">
        <f>'teine 20'!B16</f>
        <v xml:space="preserve">Jogurtikreem </v>
      </c>
      <c r="C16" s="18">
        <v>160</v>
      </c>
      <c r="D16" s="18">
        <f>$C16*'teine 20'!D16/'teine 20'!$C16</f>
        <v>244.9</v>
      </c>
      <c r="E16" s="18">
        <f>$C16*'teine 20'!E16/'teine 20'!$C16</f>
        <v>44.85</v>
      </c>
      <c r="F16" s="18">
        <f>$C16*'teine 20'!F16/'teine 20'!$C16</f>
        <v>7.8600000000000012</v>
      </c>
      <c r="G16" s="18">
        <f>$C16*'teine 20'!G16/'teine 20'!$C16</f>
        <v>4.3</v>
      </c>
    </row>
    <row r="17" spans="1:12">
      <c r="A17" s="19"/>
      <c r="B17" s="28" t="str">
        <f>'teine 20'!B17</f>
        <v>PRIA Piimatooted (piim 50g, keefir 50g)</v>
      </c>
      <c r="C17" s="18">
        <v>100</v>
      </c>
      <c r="D17" s="18">
        <f>$C17*'teine 20'!D17/'teine 20'!$C17</f>
        <v>54.8</v>
      </c>
      <c r="E17" s="18">
        <f>$C17*'teine 20'!E17/'teine 20'!$C17</f>
        <v>4.75</v>
      </c>
      <c r="F17" s="18">
        <f>$C17*'teine 20'!F17/'teine 20'!$C17</f>
        <v>2.5499999999999998</v>
      </c>
      <c r="G17" s="18">
        <f>$C17*'teine 20'!G17/'teine 20'!$C17</f>
        <v>3.22</v>
      </c>
    </row>
    <row r="18" spans="1:12">
      <c r="A18" s="17"/>
      <c r="B18" s="28" t="str">
        <f>'teine 20'!B18</f>
        <v xml:space="preserve">Rukkileiva- ja sepikutoodete valik </v>
      </c>
      <c r="C18" s="18">
        <v>40</v>
      </c>
      <c r="D18" s="18">
        <f>$C18*'teine 20'!D18/'teine 20'!$C18</f>
        <v>92</v>
      </c>
      <c r="E18" s="18">
        <f>$C18*'teine 20'!E18/'teine 20'!$C18</f>
        <v>19.68</v>
      </c>
      <c r="F18" s="18">
        <f>$C18*'teine 20'!F18/'teine 20'!$C18</f>
        <v>0.66399999999999992</v>
      </c>
      <c r="G18" s="18">
        <f>$C18*'teine 20'!G18/'teine 20'!$C18</f>
        <v>3.1519999999999997</v>
      </c>
    </row>
    <row r="19" spans="1:12">
      <c r="A19" s="17"/>
      <c r="B19" s="28" t="str">
        <f>'teine 20'!B19</f>
        <v>Kapsas, punane (PRIA)</v>
      </c>
      <c r="C19" s="20">
        <v>100</v>
      </c>
      <c r="D19" s="18">
        <f>$C19*'teine 20'!D19/'teine 20'!$C19</f>
        <v>26.7</v>
      </c>
      <c r="E19" s="18">
        <f>$C19*'teine 20'!E19/'teine 20'!$C19</f>
        <v>6.2</v>
      </c>
      <c r="F19" s="18">
        <f>$C19*'teine 20'!F19/'teine 20'!$C19</f>
        <v>0.2</v>
      </c>
      <c r="G19" s="18">
        <f>$C19*'teine 20'!G19/'teine 20'!$C19</f>
        <v>1.1299999999999999</v>
      </c>
    </row>
    <row r="20" spans="1:12">
      <c r="A20" s="19"/>
      <c r="B20" s="59" t="str">
        <f>'teine 20'!B20</f>
        <v>Kokku:</v>
      </c>
      <c r="C20" s="18"/>
      <c r="D20" s="23">
        <f>SUM(D15:D19)</f>
        <v>619.20000000000005</v>
      </c>
      <c r="E20" s="23">
        <f>SUM(E15:E19)</f>
        <v>91.24</v>
      </c>
      <c r="F20" s="23">
        <f>SUM(F15:F19)</f>
        <v>21.114000000000004</v>
      </c>
      <c r="G20" s="23">
        <f>SUM(G15:G19)</f>
        <v>21.001999999999999</v>
      </c>
    </row>
    <row r="21" spans="1:12" ht="23.25" customHeight="1">
      <c r="A21" s="33"/>
      <c r="B21" s="60"/>
      <c r="C21" s="34"/>
      <c r="D21" s="37"/>
      <c r="E21" s="37"/>
      <c r="F21" s="37"/>
      <c r="G21" s="37"/>
    </row>
    <row r="22" spans="1:12" ht="23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12" s="76" customFormat="1" ht="17.25" customHeight="1">
      <c r="A23" s="73" t="s">
        <v>6</v>
      </c>
      <c r="B23" s="70" t="str">
        <f>'teine 20'!B23</f>
        <v>Kodune sealihaguljašš</v>
      </c>
      <c r="C23" s="74">
        <v>120</v>
      </c>
      <c r="D23" s="72">
        <f>$C23*'teine 20'!D23/'teine 20'!$C23</f>
        <v>214.28571428571428</v>
      </c>
      <c r="E23" s="72">
        <f>$C23*'teine 20'!E23/'teine 20'!$C23</f>
        <v>8.2285714285714278</v>
      </c>
      <c r="F23" s="72">
        <f>$C23*'teine 20'!F23/'teine 20'!$C23</f>
        <v>13.688571428571429</v>
      </c>
      <c r="G23" s="72">
        <f>$C23*'teine 20'!G23/'teine 20'!$C23</f>
        <v>8.5714285714285712</v>
      </c>
      <c r="H23" s="75"/>
      <c r="I23" s="75"/>
      <c r="J23" s="75"/>
      <c r="K23" s="75"/>
      <c r="L23" s="75"/>
    </row>
    <row r="24" spans="1:12">
      <c r="A24" s="19"/>
      <c r="B24" s="28" t="str">
        <f>'teine 20'!B24</f>
        <v>Riis, aurutatud</v>
      </c>
      <c r="C24" s="18">
        <v>70</v>
      </c>
      <c r="D24" s="72">
        <f>$C24*'teine 20'!D24/'teine 20'!$C24</f>
        <v>79.599999999999994</v>
      </c>
      <c r="E24" s="72">
        <f>$C24*'teine 20'!E24/'teine 20'!$C24</f>
        <v>18.3</v>
      </c>
      <c r="F24" s="72">
        <f>$C24*'teine 20'!F24/'teine 20'!$C24</f>
        <v>0.161</v>
      </c>
      <c r="G24" s="72">
        <f>$C24*'teine 20'!G24/'teine 20'!$C24</f>
        <v>1.55</v>
      </c>
    </row>
    <row r="25" spans="1:12">
      <c r="A25" s="19"/>
      <c r="B25" s="28" t="str">
        <f>'teine 20'!B25</f>
        <v>Kartulipüree (MAHE)</v>
      </c>
      <c r="C25" s="18">
        <v>70</v>
      </c>
      <c r="D25" s="72">
        <f>$C25*'teine 20'!D25/'teine 20'!$C25</f>
        <v>49.6</v>
      </c>
      <c r="E25" s="72">
        <f>$C25*'teine 20'!E25/'teine 20'!$C25</f>
        <v>10.5</v>
      </c>
      <c r="F25" s="72">
        <f>$C25*'teine 20'!F25/'teine 20'!$C25</f>
        <v>0.34200000000000003</v>
      </c>
      <c r="G25" s="72">
        <f>$C25*'teine 20'!G25/'teine 20'!$C25</f>
        <v>1.51</v>
      </c>
    </row>
    <row r="26" spans="1:12">
      <c r="A26" s="19"/>
      <c r="B26" s="28" t="str">
        <f>'teine 20'!B26</f>
        <v>Porgandisalat (MAHE)</v>
      </c>
      <c r="C26" s="18">
        <v>25</v>
      </c>
      <c r="D26" s="72">
        <f>$C26*'teine 20'!D26/'teine 20'!$C26</f>
        <v>25.3</v>
      </c>
      <c r="E26" s="72">
        <f>$C26*'teine 20'!E26/'teine 20'!$C26</f>
        <v>2.68</v>
      </c>
      <c r="F26" s="72">
        <f>$C26*'teine 20'!F26/'teine 20'!$C26</f>
        <v>0.80500000000000005</v>
      </c>
      <c r="G26" s="72">
        <f>$C26*'teine 20'!G26/'teine 20'!$C26</f>
        <v>0.318</v>
      </c>
    </row>
    <row r="27" spans="1:12">
      <c r="A27" s="19"/>
      <c r="B27" s="28" t="str">
        <f>'teine 20'!B27</f>
        <v>Valge peakapsas, seller, peet, salatikaste</v>
      </c>
      <c r="C27" s="18">
        <v>25</v>
      </c>
      <c r="D27" s="72">
        <f>$C27*'teine 20'!D27/'teine 20'!$C27</f>
        <v>25.05</v>
      </c>
      <c r="E27" s="72">
        <f>$C27*'teine 20'!E27/'teine 20'!$C27</f>
        <v>2.5950000000000002</v>
      </c>
      <c r="F27" s="72">
        <f>$C27*'teine 20'!F27/'teine 20'!$C27</f>
        <v>0.8</v>
      </c>
      <c r="G27" s="72">
        <f>$C27*'teine 20'!G27/'teine 20'!$C27</f>
        <v>0.22650000000000003</v>
      </c>
    </row>
    <row r="28" spans="1:12">
      <c r="A28" s="19"/>
      <c r="B28" s="28" t="str">
        <f>'teine 20'!B28</f>
        <v>PRIA Piimatooted (piim 50g, keefir 50g)</v>
      </c>
      <c r="C28" s="18">
        <v>100</v>
      </c>
      <c r="D28" s="72">
        <f>$C28*'teine 20'!D28/'teine 20'!$C28</f>
        <v>54.8</v>
      </c>
      <c r="E28" s="72">
        <f>$C28*'teine 20'!E28/'teine 20'!$C28</f>
        <v>4.75</v>
      </c>
      <c r="F28" s="72">
        <f>$C28*'teine 20'!F28/'teine 20'!$C28</f>
        <v>2.5499999999999998</v>
      </c>
      <c r="G28" s="72">
        <f>$C28*'teine 20'!G28/'teine 20'!$C28</f>
        <v>3.22</v>
      </c>
    </row>
    <row r="29" spans="1:12">
      <c r="A29" s="19"/>
      <c r="B29" s="28" t="str">
        <f>'teine 20'!B29</f>
        <v xml:space="preserve">Rukkileiva- ja sepikutoodete valik </v>
      </c>
      <c r="C29" s="18">
        <v>40</v>
      </c>
      <c r="D29" s="72">
        <f>$C29*'teine 20'!D29/'teine 20'!$C29</f>
        <v>92</v>
      </c>
      <c r="E29" s="72">
        <f>$C29*'teine 20'!E29/'teine 20'!$C29</f>
        <v>19.68</v>
      </c>
      <c r="F29" s="72">
        <f>$C29*'teine 20'!F29/'teine 20'!$C29</f>
        <v>0.66399999999999992</v>
      </c>
      <c r="G29" s="72">
        <f>$C29*'teine 20'!G29/'teine 20'!$C29</f>
        <v>3.1519999999999997</v>
      </c>
    </row>
    <row r="30" spans="1:12">
      <c r="A30" s="19"/>
      <c r="B30" s="28" t="str">
        <f>'teine 20'!B30</f>
        <v>Õun (PRIA)</v>
      </c>
      <c r="C30" s="18">
        <v>100</v>
      </c>
      <c r="D30" s="72">
        <f>$C30*'teine 20'!D30/'teine 20'!$C30</f>
        <v>48.3</v>
      </c>
      <c r="E30" s="72">
        <f>$C30*'teine 20'!E30/'teine 20'!$C30</f>
        <v>13.5</v>
      </c>
      <c r="F30" s="72">
        <f>$C30*'teine 20'!F30/'teine 20'!$C30</f>
        <v>0</v>
      </c>
      <c r="G30" s="72">
        <f>$C30*'teine 20'!G30/'teine 20'!$C30</f>
        <v>0</v>
      </c>
    </row>
    <row r="31" spans="1:12">
      <c r="A31" s="19"/>
      <c r="B31" s="59" t="str">
        <f>'teine 20'!B31</f>
        <v>Kokku:</v>
      </c>
      <c r="C31" s="18"/>
      <c r="D31" s="23">
        <f>SUM(D23:D30)</f>
        <v>588.93571428571431</v>
      </c>
      <c r="E31" s="23">
        <f>SUM(E23:E30)</f>
        <v>80.233571428571423</v>
      </c>
      <c r="F31" s="23">
        <f>SUM(F23:F30)</f>
        <v>19.010571428571431</v>
      </c>
      <c r="G31" s="23">
        <f>SUM(G23:G30)</f>
        <v>18.547928571428571</v>
      </c>
    </row>
    <row r="32" spans="1:12" ht="23.25" customHeight="1">
      <c r="A32" s="33"/>
      <c r="B32" s="60"/>
      <c r="C32" s="58"/>
      <c r="D32" s="37"/>
      <c r="E32" s="37"/>
      <c r="F32" s="37"/>
      <c r="G32" s="37"/>
    </row>
    <row r="33" spans="1:12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12">
      <c r="A34" s="17" t="s">
        <v>6</v>
      </c>
      <c r="B34" s="28" t="str">
        <f>'teine 20'!B34</f>
        <v>Kalasupp  (MAHE KARTUL, PORGAND)</v>
      </c>
      <c r="C34" s="32">
        <v>200</v>
      </c>
      <c r="D34" s="18">
        <f>$C34*'teine 20'!D34/'teine 20'!$C34</f>
        <v>199.2</v>
      </c>
      <c r="E34" s="18">
        <f>$C34*'teine 20'!E34/'teine 20'!$C34</f>
        <v>21.36</v>
      </c>
      <c r="F34" s="18">
        <f>$C34*'teine 20'!F34/'teine 20'!$C34</f>
        <v>14.071999999999999</v>
      </c>
      <c r="G34" s="18">
        <f>$C34*'teine 20'!G34/'teine 20'!$C34</f>
        <v>10.4</v>
      </c>
    </row>
    <row r="35" spans="1:12">
      <c r="A35" s="17"/>
      <c r="B35" s="28" t="str">
        <f>'teine 20'!B35</f>
        <v xml:space="preserve">Marjatarretis </v>
      </c>
      <c r="C35" s="32">
        <v>160</v>
      </c>
      <c r="D35" s="18">
        <f>$C35*'teine 20'!D35/'teine 20'!$C35</f>
        <v>217</v>
      </c>
      <c r="E35" s="18">
        <f>$C35*'teine 20'!E35/'teine 20'!$C35</f>
        <v>30.78</v>
      </c>
      <c r="F35" s="18">
        <f>$C35*'teine 20'!F35/'teine 20'!$C35</f>
        <v>3.05</v>
      </c>
      <c r="G35" s="18">
        <f>$C35*'teine 20'!G35/'teine 20'!$C35</f>
        <v>4.51</v>
      </c>
    </row>
    <row r="36" spans="1:12">
      <c r="A36" s="21"/>
      <c r="B36" s="28" t="str">
        <f>'teine 20'!B36</f>
        <v>PRIA Piimatooted (piim 50g, keefir 50g)</v>
      </c>
      <c r="C36" s="18">
        <v>100</v>
      </c>
      <c r="D36" s="18">
        <f>$C36*'teine 20'!D36/'teine 20'!$C36</f>
        <v>54.8</v>
      </c>
      <c r="E36" s="18">
        <f>$C36*'teine 20'!E36/'teine 20'!$C36</f>
        <v>4.75</v>
      </c>
      <c r="F36" s="18">
        <f>$C36*'teine 20'!F36/'teine 20'!$C36</f>
        <v>2.5499999999999998</v>
      </c>
      <c r="G36" s="18">
        <f>$C36*'teine 20'!G36/'teine 20'!$C36</f>
        <v>3.22</v>
      </c>
    </row>
    <row r="37" spans="1:12">
      <c r="A37" s="21"/>
      <c r="B37" s="28" t="str">
        <f>'teine 20'!B37</f>
        <v xml:space="preserve">Rukkileiva- ja sepikutoodete valik </v>
      </c>
      <c r="C37" s="18">
        <v>40</v>
      </c>
      <c r="D37" s="18">
        <f>$C37*'teine 20'!D37/'teine 20'!$C37</f>
        <v>92</v>
      </c>
      <c r="E37" s="18">
        <f>$C37*'teine 20'!E37/'teine 20'!$C37</f>
        <v>19.68</v>
      </c>
      <c r="F37" s="18">
        <f>$C37*'teine 20'!F37/'teine 20'!$C37</f>
        <v>0.66399999999999992</v>
      </c>
      <c r="G37" s="18">
        <f>$C37*'teine 20'!G37/'teine 20'!$C37</f>
        <v>3.1519999999999997</v>
      </c>
    </row>
    <row r="38" spans="1:12">
      <c r="A38" s="19"/>
      <c r="B38" s="28" t="str">
        <f>'teine 20'!B38</f>
        <v>Porgand (PRIA) (MAHE)</v>
      </c>
      <c r="C38" s="20">
        <v>100</v>
      </c>
      <c r="D38" s="18">
        <f>$C38*'teine 20'!D38/'teine 20'!$C38</f>
        <v>32.4</v>
      </c>
      <c r="E38" s="18">
        <f>$C38*'teine 20'!E38/'teine 20'!$C38</f>
        <v>8.5</v>
      </c>
      <c r="F38" s="18">
        <f>$C38*'teine 20'!F38/'teine 20'!$C38</f>
        <v>0.2</v>
      </c>
      <c r="G38" s="18">
        <f>$C38*'teine 20'!G38/'teine 20'!$C38</f>
        <v>0.6</v>
      </c>
    </row>
    <row r="39" spans="1:12">
      <c r="A39" s="19"/>
      <c r="B39" s="59" t="str">
        <f>'teine 20'!B39</f>
        <v>Kokku:</v>
      </c>
      <c r="C39" s="18"/>
      <c r="D39" s="23">
        <f>SUM(D34:D38)</f>
        <v>595.4</v>
      </c>
      <c r="E39" s="23">
        <f>SUM(E34:E38)</f>
        <v>85.07</v>
      </c>
      <c r="F39" s="23">
        <f>SUM(F34:F38)</f>
        <v>20.536000000000001</v>
      </c>
      <c r="G39" s="23">
        <f>SUM(G34:G38)</f>
        <v>21.882000000000001</v>
      </c>
    </row>
    <row r="40" spans="1:12" ht="23.25" customHeight="1">
      <c r="A40" s="33"/>
      <c r="B40" s="60"/>
      <c r="C40" s="34"/>
      <c r="D40" s="37"/>
      <c r="E40" s="37"/>
      <c r="F40" s="37"/>
      <c r="G40" s="37"/>
    </row>
    <row r="41" spans="1:12" ht="23.25" customHeight="1">
      <c r="A41" s="56" t="s">
        <v>15</v>
      </c>
      <c r="B41" s="60"/>
      <c r="C41" s="27" t="s">
        <v>1</v>
      </c>
      <c r="D41" s="27" t="s">
        <v>2</v>
      </c>
      <c r="E41" s="27" t="s">
        <v>3</v>
      </c>
      <c r="F41" s="27" t="s">
        <v>4</v>
      </c>
      <c r="G41" s="27" t="s">
        <v>5</v>
      </c>
    </row>
    <row r="42" spans="1:12">
      <c r="A42" s="17" t="s">
        <v>6</v>
      </c>
      <c r="B42" s="28" t="str">
        <f>'teine 20'!B42</f>
        <v>Ahjukanatükid rõõsa koore-tillikastmes</v>
      </c>
      <c r="C42" s="32">
        <v>120</v>
      </c>
      <c r="D42" s="18">
        <f>$C42*'teine 20'!D42/'teine 20'!$C42</f>
        <v>216.85714285714286</v>
      </c>
      <c r="E42" s="18">
        <f>$C42*'teine 20'!E42/'teine 20'!$C42</f>
        <v>15.985714285714286</v>
      </c>
      <c r="F42" s="18">
        <f>$C42*'teine 20'!F42/'teine 20'!$C42</f>
        <v>12.685714285714285</v>
      </c>
      <c r="G42" s="18">
        <f>$C42*'teine 20'!G42/'teine 20'!$C42</f>
        <v>9.7714285714285722</v>
      </c>
    </row>
    <row r="43" spans="1:12">
      <c r="A43" s="19"/>
      <c r="B43" s="28" t="str">
        <f>'teine 20'!B43</f>
        <v>Riis, aurutatud</v>
      </c>
      <c r="C43" s="18">
        <v>70</v>
      </c>
      <c r="D43" s="18">
        <f>$C43*'teine 20'!D43/'teine 20'!$C43</f>
        <v>85.7</v>
      </c>
      <c r="E43" s="18">
        <f>$C43*'teine 20'!E43/'teine 20'!$C43</f>
        <v>16.399999999999999</v>
      </c>
      <c r="F43" s="18">
        <f>$C43*'teine 20'!F43/'teine 20'!$C43</f>
        <v>0.55400000000000005</v>
      </c>
      <c r="G43" s="18">
        <f>$C43*'teine 20'!G43/'teine 20'!$C43</f>
        <v>2.84</v>
      </c>
    </row>
    <row r="44" spans="1:12">
      <c r="A44" s="19"/>
      <c r="B44" s="28" t="str">
        <f>'teine 20'!B44</f>
        <v>Tatar, aurutatud</v>
      </c>
      <c r="C44" s="18">
        <v>70</v>
      </c>
      <c r="D44" s="18">
        <f>$C44*'teine 20'!D44/'teine 20'!$C44</f>
        <v>55.9</v>
      </c>
      <c r="E44" s="18">
        <f>$C44*'teine 20'!E44/'teine 20'!$C44</f>
        <v>11.6</v>
      </c>
      <c r="F44" s="18">
        <f>$C44*'teine 20'!F44/'teine 20'!$C44</f>
        <v>0.35</v>
      </c>
      <c r="G44" s="18">
        <f>$C44*'teine 20'!G44/'teine 20'!$C44</f>
        <v>2.09</v>
      </c>
    </row>
    <row r="45" spans="1:12">
      <c r="A45" s="19"/>
      <c r="B45" s="28" t="str">
        <f>'teine 20'!B45</f>
        <v xml:space="preserve">Hiinakapsasalat </v>
      </c>
      <c r="C45" s="18">
        <v>25</v>
      </c>
      <c r="D45" s="18">
        <f>$C45*'teine 20'!D45/'teine 20'!$C45</f>
        <v>20</v>
      </c>
      <c r="E45" s="18">
        <f>$C45*'teine 20'!E45/'teine 20'!$C45</f>
        <v>2.2400000000000002</v>
      </c>
      <c r="F45" s="18">
        <f>$C45*'teine 20'!F45/'teine 20'!$C45</f>
        <v>1.06</v>
      </c>
      <c r="G45" s="18">
        <f>$C45*'teine 20'!G45/'teine 20'!$C45</f>
        <v>0.34949999999999998</v>
      </c>
      <c r="H45" s="2"/>
      <c r="I45" s="2"/>
      <c r="J45" s="2"/>
      <c r="K45" s="2"/>
      <c r="L45" s="2"/>
    </row>
    <row r="46" spans="1:12" ht="15.75" customHeight="1">
      <c r="A46" s="19"/>
      <c r="B46" s="28" t="str">
        <f>'teine 20'!B46</f>
        <v>Punane kapsas, hapukurk, kikerherned, salatikaste, seemnesegu</v>
      </c>
      <c r="C46" s="18">
        <v>25</v>
      </c>
      <c r="D46" s="18">
        <f>$C46*'teine 20'!D46/'teine 20'!$C46</f>
        <v>27.15</v>
      </c>
      <c r="E46" s="18">
        <f>$C46*'teine 20'!E46/'teine 20'!$C46</f>
        <v>3.24</v>
      </c>
      <c r="F46" s="18">
        <f>$C46*'teine 20'!F46/'teine 20'!$C46</f>
        <v>1.06</v>
      </c>
      <c r="G46" s="18">
        <f>$C46*'teine 20'!G46/'teine 20'!$C46</f>
        <v>0.34949999999999998</v>
      </c>
      <c r="H46" s="2"/>
      <c r="I46" s="2"/>
      <c r="J46" s="2"/>
      <c r="K46" s="2"/>
      <c r="L46" s="2"/>
    </row>
    <row r="47" spans="1:12">
      <c r="A47" s="19"/>
      <c r="B47" s="28" t="str">
        <f>'teine 20'!B47</f>
        <v>PRIA Piimatooted (piim 50g, keefir 50g)</v>
      </c>
      <c r="C47" s="18">
        <v>100</v>
      </c>
      <c r="D47" s="18">
        <f>$C47*'teine 20'!D47/'teine 20'!$C47</f>
        <v>54.8</v>
      </c>
      <c r="E47" s="18">
        <f>$C47*'teine 20'!E47/'teine 20'!$C47</f>
        <v>4.75</v>
      </c>
      <c r="F47" s="18">
        <f>$C47*'teine 20'!F47/'teine 20'!$C47</f>
        <v>2.5499999999999998</v>
      </c>
      <c r="G47" s="18">
        <f>$C47*'teine 20'!G47/'teine 20'!$C47</f>
        <v>3.22</v>
      </c>
      <c r="H47" s="2"/>
      <c r="I47" s="2"/>
      <c r="J47" s="2"/>
      <c r="K47" s="2"/>
      <c r="L47" s="2"/>
    </row>
    <row r="48" spans="1:12">
      <c r="A48" s="19"/>
      <c r="B48" s="28" t="str">
        <f>'teine 20'!B48</f>
        <v xml:space="preserve">Rukkileiva- ja sepikutoodete valik </v>
      </c>
      <c r="C48" s="20">
        <v>40</v>
      </c>
      <c r="D48" s="18">
        <f>$C48*'teine 20'!D48/'teine 20'!$C48</f>
        <v>92</v>
      </c>
      <c r="E48" s="18">
        <f>$C48*'teine 20'!E48/'teine 20'!$C48</f>
        <v>19.68</v>
      </c>
      <c r="F48" s="18">
        <f>$C48*'teine 20'!F48/'teine 20'!$C48</f>
        <v>0.66399999999999992</v>
      </c>
      <c r="G48" s="18">
        <f>$C48*'teine 20'!G48/'teine 20'!$C48</f>
        <v>3.1519999999999997</v>
      </c>
    </row>
    <row r="49" spans="1:7">
      <c r="A49" s="19"/>
      <c r="B49" s="28" t="str">
        <f>'teine 20'!B49</f>
        <v>Õun (PRIA)</v>
      </c>
      <c r="C49" s="20">
        <v>100</v>
      </c>
      <c r="D49" s="18">
        <f>$C49*'teine 20'!D49/'teine 20'!$C49</f>
        <v>48.3</v>
      </c>
      <c r="E49" s="18">
        <f>$C49*'teine 20'!E49/'teine 20'!$C49</f>
        <v>13.5</v>
      </c>
      <c r="F49" s="18">
        <f>$C49*'teine 20'!F49/'teine 20'!$C49</f>
        <v>0</v>
      </c>
      <c r="G49" s="18">
        <f>$C49*'teine 20'!G49/'teine 20'!$C49</f>
        <v>0</v>
      </c>
    </row>
    <row r="50" spans="1:7">
      <c r="A50" s="21"/>
      <c r="B50" s="29" t="s">
        <v>10</v>
      </c>
      <c r="C50" s="18"/>
      <c r="D50" s="23">
        <f>SUM(D42:D49)</f>
        <v>600.7071428571428</v>
      </c>
      <c r="E50" s="23">
        <f>SUM(E42:E49)</f>
        <v>87.395714285714291</v>
      </c>
      <c r="F50" s="23">
        <f>SUM(F42:F49)</f>
        <v>18.923714285714286</v>
      </c>
      <c r="G50" s="23">
        <f>SUM(G42:G49)</f>
        <v>21.772428571428573</v>
      </c>
    </row>
    <row r="51" spans="1:7">
      <c r="A51" s="24"/>
      <c r="B51" s="45"/>
      <c r="C51" s="37"/>
      <c r="D51" s="38"/>
      <c r="E51" s="38"/>
      <c r="F51" s="38"/>
      <c r="G51" s="38"/>
    </row>
    <row r="52" spans="1:7">
      <c r="A52" s="34"/>
      <c r="B52" s="151" t="s">
        <v>17</v>
      </c>
      <c r="C52" s="151"/>
      <c r="D52" s="61">
        <f>AVERAGE(D39,D31,D50,D20,D12)</f>
        <v>605.94871428571435</v>
      </c>
      <c r="E52" s="61">
        <f>AVERAGE(E39,E31,E50,E20,E12)</f>
        <v>87.317857142857136</v>
      </c>
      <c r="F52" s="61">
        <f>AVERAGE(F39,F31,F50,F20,F12)</f>
        <v>19.878314285714289</v>
      </c>
      <c r="G52" s="61">
        <f>AVERAGE(G39,G31,G50,G20,G12)</f>
        <v>20.910971428571429</v>
      </c>
    </row>
    <row r="53" spans="1:7">
      <c r="A53" s="34" t="s">
        <v>18</v>
      </c>
      <c r="B53" s="34"/>
      <c r="C53" s="34"/>
      <c r="D53" s="58" t="s">
        <v>19</v>
      </c>
      <c r="E53" s="34"/>
      <c r="F53" s="34"/>
      <c r="G53" s="34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3"/>
  <sheetViews>
    <sheetView topLeftCell="A20" workbookViewId="0">
      <selection activeCell="E47" sqref="E47"/>
    </sheetView>
  </sheetViews>
  <sheetFormatPr defaultColWidth="8.5" defaultRowHeight="14.25"/>
  <cols>
    <col min="1" max="1" width="14.25" style="1" customWidth="1"/>
    <col min="2" max="2" width="40.7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12" width="8.5" style="1" customWidth="1"/>
    <col min="13" max="13" width="8.5" customWidth="1"/>
  </cols>
  <sheetData>
    <row r="1" spans="1:7" ht="18">
      <c r="B1" s="5"/>
    </row>
    <row r="2" spans="1:7" ht="45" customHeight="1">
      <c r="A2" s="11" t="str">
        <f>'teine 21'!A2</f>
        <v>Koolilõuna 22.05-26.05.2023</v>
      </c>
      <c r="B2" s="12"/>
      <c r="C2" s="2"/>
    </row>
    <row r="3" spans="1:7" ht="23.25" customHeight="1">
      <c r="A3" s="56" t="s">
        <v>0</v>
      </c>
      <c r="B3" s="42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>
      <c r="A4" s="17" t="s">
        <v>6</v>
      </c>
      <c r="B4" s="64" t="str">
        <f>'teine 21'!B4</f>
        <v>Tomatiline sealihapada</v>
      </c>
      <c r="C4" s="18">
        <v>120</v>
      </c>
      <c r="D4" s="18">
        <f>$C4*'teine 21'!D4/'teine 21'!$C4</f>
        <v>209.14285714285714</v>
      </c>
      <c r="E4" s="18">
        <f>$C4*'teine 21'!E4/'teine 21'!$C4</f>
        <v>12.591428571428571</v>
      </c>
      <c r="F4" s="18">
        <f>$C4*'teine 21'!F4/'teine 21'!$C4</f>
        <v>12.771428571428572</v>
      </c>
      <c r="G4" s="18">
        <f>$C4*'teine 21'!G4/'teine 21'!$C4</f>
        <v>8.8285714285714292</v>
      </c>
    </row>
    <row r="5" spans="1:7">
      <c r="A5" s="19"/>
      <c r="B5" s="64" t="str">
        <f>'teine 21'!B5</f>
        <v xml:space="preserve">Pasta / täisterapasta </v>
      </c>
      <c r="C5" s="18">
        <v>70</v>
      </c>
      <c r="D5" s="18">
        <f>$C5*'teine 21'!D5/'teine 21'!$C5</f>
        <v>107</v>
      </c>
      <c r="E5" s="18">
        <f>$C5*'teine 21'!E5/'teine 21'!$C5</f>
        <v>22.4</v>
      </c>
      <c r="F5" s="18">
        <f>$C5*'teine 21'!F5/'teine 21'!$C5</f>
        <v>0.66800000000000004</v>
      </c>
      <c r="G5" s="18">
        <f>$C5*'teine 21'!G5/'teine 21'!$C5</f>
        <v>3.61</v>
      </c>
    </row>
    <row r="6" spans="1:7">
      <c r="A6" s="19"/>
      <c r="B6" s="64" t="str">
        <f>'teine 21'!B6</f>
        <v>Tatar, aurutatud (MAHE)</v>
      </c>
      <c r="C6" s="18">
        <v>70</v>
      </c>
      <c r="D6" s="18">
        <f>$C6*'teine 21'!D6/'teine 21'!$C6</f>
        <v>55.9</v>
      </c>
      <c r="E6" s="18">
        <f>$C6*'teine 21'!E6/'teine 21'!$C6</f>
        <v>11.6</v>
      </c>
      <c r="F6" s="18">
        <f>$C6*'teine 21'!F6/'teine 21'!$C6</f>
        <v>0.35</v>
      </c>
      <c r="G6" s="18">
        <f>$C6*'teine 21'!G6/'teine 21'!$C6</f>
        <v>2.09</v>
      </c>
    </row>
    <row r="7" spans="1:7">
      <c r="A7" s="21"/>
      <c r="B7" s="64" t="str">
        <f>'teine 21'!B7</f>
        <v xml:space="preserve">Kapsasalat </v>
      </c>
      <c r="C7" s="18">
        <v>25</v>
      </c>
      <c r="D7" s="18">
        <f>$C7*'teine 21'!D7/'teine 21'!$C7</f>
        <v>22</v>
      </c>
      <c r="E7" s="18">
        <f>$C7*'teine 21'!E7/'teine 21'!$C7</f>
        <v>2.3250000000000002</v>
      </c>
      <c r="F7" s="18">
        <f>$C7*'teine 21'!F7/'teine 21'!$C7</f>
        <v>1.6950000000000001</v>
      </c>
      <c r="G7" s="18">
        <f>$C7*'teine 21'!G7/'teine 21'!$C7</f>
        <v>0.77</v>
      </c>
    </row>
    <row r="8" spans="1:7" ht="25.5">
      <c r="A8" s="19"/>
      <c r="B8" s="64" t="str">
        <f>'teine 21'!B8</f>
        <v>Porgand (MAHE), redis, roheline hernes, salatikaste</v>
      </c>
      <c r="C8" s="18">
        <v>25</v>
      </c>
      <c r="D8" s="18">
        <f>$C8*'teine 21'!D8/'teine 21'!$C8</f>
        <v>27.145</v>
      </c>
      <c r="E8" s="18">
        <f>$C8*'teine 21'!E8/'teine 21'!$C8</f>
        <v>2.625</v>
      </c>
      <c r="F8" s="18">
        <f>$C8*'teine 21'!F8/'teine 21'!$C8</f>
        <v>0.84</v>
      </c>
      <c r="G8" s="18">
        <f>$C8*'teine 21'!G8/'teine 21'!$C8</f>
        <v>0.215</v>
      </c>
    </row>
    <row r="9" spans="1:7">
      <c r="A9" s="19"/>
      <c r="B9" s="64" t="str">
        <f>'teine 21'!B9</f>
        <v>PRIA Piimatooted (piim 50g, keefir 50g)</v>
      </c>
      <c r="C9" s="20">
        <v>100</v>
      </c>
      <c r="D9" s="18">
        <f>$C9*'teine 21'!D9/'teine 21'!$C9</f>
        <v>54.8</v>
      </c>
      <c r="E9" s="18">
        <f>$C9*'teine 21'!E9/'teine 21'!$C9</f>
        <v>4.75</v>
      </c>
      <c r="F9" s="18">
        <f>$C9*'teine 21'!F9/'teine 21'!$C9</f>
        <v>2.5499999999999998</v>
      </c>
      <c r="G9" s="18">
        <f>$C9*'teine 21'!G9/'teine 21'!$C9</f>
        <v>3.22</v>
      </c>
    </row>
    <row r="10" spans="1:7">
      <c r="A10" s="19"/>
      <c r="B10" s="64" t="str">
        <f>'teine 21'!B10</f>
        <v xml:space="preserve">Rukkileiva- ja sepikutoodete valik </v>
      </c>
      <c r="C10" s="18">
        <v>40</v>
      </c>
      <c r="D10" s="18">
        <f>$C10*'teine 21'!D10/'teine 21'!$C10</f>
        <v>92</v>
      </c>
      <c r="E10" s="18">
        <f>$C10*'teine 21'!E10/'teine 21'!$C10</f>
        <v>19.68</v>
      </c>
      <c r="F10" s="18">
        <f>$C10*'teine 21'!F10/'teine 21'!$C10</f>
        <v>0.66399999999999992</v>
      </c>
      <c r="G10" s="18">
        <f>$C10*'teine 21'!G10/'teine 21'!$C10</f>
        <v>3.1519999999999997</v>
      </c>
    </row>
    <row r="11" spans="1:7">
      <c r="A11" s="21"/>
      <c r="B11" s="64" t="str">
        <f>'teine 21'!B11</f>
        <v>Õun (PRIA)</v>
      </c>
      <c r="C11" s="47">
        <v>100</v>
      </c>
      <c r="D11" s="18">
        <f>$C11*'teine 21'!D11/'teine 21'!$C11</f>
        <v>48.3</v>
      </c>
      <c r="E11" s="18">
        <f>$C11*'teine 21'!E11/'teine 21'!$C11</f>
        <v>13.5</v>
      </c>
      <c r="F11" s="18">
        <f>$C11*'teine 21'!F11/'teine 21'!$C11</f>
        <v>0</v>
      </c>
      <c r="G11" s="18">
        <f>$C11*'teine 21'!G11/'teine 21'!$C11</f>
        <v>0</v>
      </c>
    </row>
    <row r="12" spans="1:7">
      <c r="A12" s="21"/>
      <c r="B12" s="59" t="str">
        <f>'teine 20'!B12</f>
        <v>Kokku:</v>
      </c>
      <c r="C12" s="18"/>
      <c r="D12" s="23">
        <f>SUM(D4:D11)</f>
        <v>616.28785714285709</v>
      </c>
      <c r="E12" s="23">
        <f>SUM(E4:E11)</f>
        <v>89.471428571428575</v>
      </c>
      <c r="F12" s="23">
        <f>SUM(F4:F11)</f>
        <v>19.538428571428575</v>
      </c>
      <c r="G12" s="23">
        <f>SUM(G4:G11)</f>
        <v>21.885571428571428</v>
      </c>
    </row>
    <row r="13" spans="1:7" ht="23.25" customHeight="1">
      <c r="A13" s="33"/>
      <c r="B13" s="60"/>
      <c r="C13" s="34"/>
      <c r="D13" s="37"/>
      <c r="E13" s="37"/>
      <c r="F13" s="37"/>
      <c r="G13" s="37"/>
    </row>
    <row r="14" spans="1:7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">
      <c r="A15" s="17" t="s">
        <v>6</v>
      </c>
      <c r="B15" s="64" t="str">
        <f>'teine 21'!B15</f>
        <v>Nuudlisupp kanalihaga (MAHE KARTUL, PORGAND)</v>
      </c>
      <c r="C15" s="32">
        <v>200</v>
      </c>
      <c r="D15" s="18">
        <f>$C15*'teine 21'!D15/'teine 21'!$C15</f>
        <v>246.4</v>
      </c>
      <c r="E15" s="18">
        <f>$C15*'teine 21'!E15/'teine 21'!$C15</f>
        <v>23.72</v>
      </c>
      <c r="F15" s="18">
        <f>$C15*'teine 21'!F15/'teine 21'!$C15</f>
        <v>11.76</v>
      </c>
      <c r="G15" s="18">
        <f>$C15*'teine 21'!G15/'teine 21'!$C15</f>
        <v>8.1599999999999984</v>
      </c>
    </row>
    <row r="16" spans="1:7">
      <c r="A16" s="17"/>
      <c r="B16" s="64" t="str">
        <f>'teine 21'!B16</f>
        <v>Riisipuding kisselliga</v>
      </c>
      <c r="C16" s="18">
        <v>160</v>
      </c>
      <c r="D16" s="18">
        <f>$C16*'teine 21'!D16/'teine 21'!$C16</f>
        <v>209</v>
      </c>
      <c r="E16" s="18">
        <f>$C16*'teine 21'!E16/'teine 21'!$C16</f>
        <v>38</v>
      </c>
      <c r="F16" s="18">
        <f>$C16*'teine 21'!F16/'teine 21'!$C16</f>
        <v>5.25</v>
      </c>
      <c r="G16" s="18">
        <f>$C16*'teine 21'!G16/'teine 21'!$C16</f>
        <v>2.16</v>
      </c>
    </row>
    <row r="17" spans="1:7">
      <c r="A17" s="17"/>
      <c r="B17" s="64" t="str">
        <f>'teine 21'!B17</f>
        <v>PRIA Piimatooted (piim 50g, keefir 50g)</v>
      </c>
      <c r="C17" s="20">
        <v>100</v>
      </c>
      <c r="D17" s="18">
        <f>$C17*'teine 21'!D17/'teine 21'!$C17</f>
        <v>54.8</v>
      </c>
      <c r="E17" s="18">
        <f>$C17*'teine 21'!E17/'teine 21'!$C17</f>
        <v>4.75</v>
      </c>
      <c r="F17" s="18">
        <f>$C17*'teine 21'!F17/'teine 21'!$C17</f>
        <v>2.5499999999999998</v>
      </c>
      <c r="G17" s="18">
        <f>$C17*'teine 21'!G17/'teine 21'!$C17</f>
        <v>3.22</v>
      </c>
    </row>
    <row r="18" spans="1:7">
      <c r="A18" s="17"/>
      <c r="B18" s="64" t="str">
        <f>'teine 21'!B18</f>
        <v xml:space="preserve">Rukkileiva- ja sepikutoodete valik </v>
      </c>
      <c r="C18" s="62">
        <v>40</v>
      </c>
      <c r="D18" s="18">
        <f>$C18*'teine 21'!D18/'teine 21'!$C18</f>
        <v>92</v>
      </c>
      <c r="E18" s="18">
        <f>$C18*'teine 21'!E18/'teine 21'!$C18</f>
        <v>19.68</v>
      </c>
      <c r="F18" s="18">
        <f>$C18*'teine 21'!F18/'teine 21'!$C18</f>
        <v>0.66399999999999992</v>
      </c>
      <c r="G18" s="18">
        <f>$C18*'teine 21'!G18/'teine 21'!$C18</f>
        <v>3.1519999999999997</v>
      </c>
    </row>
    <row r="19" spans="1:7">
      <c r="A19" s="19"/>
      <c r="B19" s="64" t="str">
        <f>'teine 21'!B19</f>
        <v>Porgand (PRIA) (MAHE)</v>
      </c>
      <c r="C19" s="47">
        <v>100</v>
      </c>
      <c r="D19" s="18">
        <f>$C19*'teine 21'!D19/'teine 21'!$C19</f>
        <v>32.4</v>
      </c>
      <c r="E19" s="18">
        <f>$C19*'teine 21'!E19/'teine 21'!$C19</f>
        <v>8.5</v>
      </c>
      <c r="F19" s="18">
        <f>$C19*'teine 21'!F19/'teine 21'!$C19</f>
        <v>0.2</v>
      </c>
      <c r="G19" s="18">
        <f>$C19*'teine 21'!G19/'teine 21'!$C19</f>
        <v>0.6</v>
      </c>
    </row>
    <row r="20" spans="1:7">
      <c r="A20" s="19"/>
      <c r="B20" s="59" t="str">
        <f>'teine 20'!B20</f>
        <v>Kokku:</v>
      </c>
      <c r="C20" s="18"/>
      <c r="D20" s="23">
        <f>SUM(D15:D19)</f>
        <v>634.6</v>
      </c>
      <c r="E20" s="23">
        <f>SUM(E15:E19)</f>
        <v>94.65</v>
      </c>
      <c r="F20" s="23">
        <f>SUM(F15:F19)</f>
        <v>20.423999999999999</v>
      </c>
      <c r="G20" s="23">
        <f>SUM(G15:G19)</f>
        <v>17.292000000000002</v>
      </c>
    </row>
    <row r="21" spans="1:7" ht="23.25" customHeight="1">
      <c r="A21" s="33"/>
      <c r="B21" s="60"/>
      <c r="C21" s="34"/>
      <c r="D21" s="37"/>
      <c r="E21" s="37"/>
      <c r="F21" s="37"/>
      <c r="G21" s="37"/>
    </row>
    <row r="22" spans="1:7" ht="26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" ht="15.75" customHeight="1">
      <c r="A23" s="17" t="s">
        <v>6</v>
      </c>
      <c r="B23" s="64" t="str">
        <f>'teine 21'!B23</f>
        <v>Kala juurviljadega</v>
      </c>
      <c r="C23" s="31">
        <v>120</v>
      </c>
      <c r="D23" s="18">
        <f>$C23*'teine 21'!D23/'teine 21'!$C23</f>
        <v>229.71428571428572</v>
      </c>
      <c r="E23" s="18">
        <f>$C23*'teine 21'!E23/'teine 21'!$C23</f>
        <v>8.6999999999999993</v>
      </c>
      <c r="F23" s="18">
        <f>$C23*'teine 21'!F23/'teine 21'!$C23</f>
        <v>12.428571428571429</v>
      </c>
      <c r="G23" s="18">
        <f>$C23*'teine 21'!G23/'teine 21'!$C23</f>
        <v>11.657142857142857</v>
      </c>
    </row>
    <row r="24" spans="1:7">
      <c r="A24" s="19"/>
      <c r="B24" s="64" t="str">
        <f>'teine 21'!B24</f>
        <v>Kartulipüree (MAHE)</v>
      </c>
      <c r="C24" s="18">
        <v>70</v>
      </c>
      <c r="D24" s="18">
        <f>$C24*'teine 21'!D24/'teine 21'!$C24</f>
        <v>49.6</v>
      </c>
      <c r="E24" s="18">
        <f>$C24*'teine 21'!E24/'teine 21'!$C24</f>
        <v>10.5</v>
      </c>
      <c r="F24" s="18">
        <f>$C24*'teine 21'!F24/'teine 21'!$C24</f>
        <v>0.34200000000000003</v>
      </c>
      <c r="G24" s="18">
        <f>$C24*'teine 21'!G24/'teine 21'!$C24</f>
        <v>1.51</v>
      </c>
    </row>
    <row r="25" spans="1:7">
      <c r="A25" s="19"/>
      <c r="B25" s="64" t="str">
        <f>'teine 21'!B25</f>
        <v>Riis, aurutatud</v>
      </c>
      <c r="C25" s="18">
        <v>70</v>
      </c>
      <c r="D25" s="18">
        <f>$C25*'teine 21'!D25/'teine 21'!$C25</f>
        <v>79.599999999999994</v>
      </c>
      <c r="E25" s="18">
        <f>$C25*'teine 21'!E25/'teine 21'!$C25</f>
        <v>18.3</v>
      </c>
      <c r="F25" s="18">
        <f>$C25*'teine 21'!F25/'teine 21'!$C25</f>
        <v>0.161</v>
      </c>
      <c r="G25" s="18">
        <f>$C25*'teine 21'!G25/'teine 21'!$C25</f>
        <v>1.55</v>
      </c>
    </row>
    <row r="26" spans="1:7">
      <c r="A26" s="19"/>
      <c r="B26" s="64" t="str">
        <f>'teine 21'!B26</f>
        <v>Porgandisalat  (MAHE)</v>
      </c>
      <c r="C26" s="18">
        <v>25</v>
      </c>
      <c r="D26" s="18">
        <f>$C26*'teine 21'!D26/'teine 21'!$C26</f>
        <v>20.95</v>
      </c>
      <c r="E26" s="18">
        <f>$C26*'teine 21'!E26/'teine 21'!$C26</f>
        <v>2.0449999999999999</v>
      </c>
      <c r="F26" s="18">
        <f>$C26*'teine 21'!F26/'teine 21'!$C26</f>
        <v>0.54500000000000004</v>
      </c>
      <c r="G26" s="18">
        <f>$C26*'teine 21'!G26/'teine 21'!$C26</f>
        <v>0.53500000000000003</v>
      </c>
    </row>
    <row r="27" spans="1:7">
      <c r="A27" s="19"/>
      <c r="B27" s="64" t="str">
        <f>'teine 21'!B27</f>
        <v>Hiinakapsas, tomat salatikaste</v>
      </c>
      <c r="C27" s="18">
        <v>25</v>
      </c>
      <c r="D27" s="18">
        <f>$C27*'teine 21'!D27/'teine 21'!$C27</f>
        <v>28.65</v>
      </c>
      <c r="E27" s="18">
        <f>$C27*'teine 21'!E27/'teine 21'!$C27</f>
        <v>2.8</v>
      </c>
      <c r="F27" s="18">
        <f>$C27*'teine 21'!F27/'teine 21'!$C27</f>
        <v>0.995</v>
      </c>
      <c r="G27" s="18">
        <f>$C27*'teine 21'!G27/'teine 21'!$C27</f>
        <v>0.39</v>
      </c>
    </row>
    <row r="28" spans="1:7">
      <c r="A28" s="19"/>
      <c r="B28" s="64" t="str">
        <f>'teine 21'!B28</f>
        <v>PRIA Piimatooted (piim 50g, keefir 50g)</v>
      </c>
      <c r="C28" s="18">
        <v>100</v>
      </c>
      <c r="D28" s="18">
        <f>$C28*'teine 21'!D28/'teine 21'!$C28</f>
        <v>54.8</v>
      </c>
      <c r="E28" s="18">
        <f>$C28*'teine 21'!E28/'teine 21'!$C28</f>
        <v>4.75</v>
      </c>
      <c r="F28" s="18">
        <f>$C28*'teine 21'!F28/'teine 21'!$C28</f>
        <v>2.5499999999999998</v>
      </c>
      <c r="G28" s="18">
        <f>$C28*'teine 21'!G28/'teine 21'!$C28</f>
        <v>3.22</v>
      </c>
    </row>
    <row r="29" spans="1:7">
      <c r="A29" s="19"/>
      <c r="B29" s="64" t="str">
        <f>'teine 21'!B29</f>
        <v xml:space="preserve">Rukkileiva- ja sepikutoodete valik </v>
      </c>
      <c r="C29" s="18">
        <v>40</v>
      </c>
      <c r="D29" s="18">
        <f>$C29*'teine 21'!D29/'teine 21'!$C29</f>
        <v>92</v>
      </c>
      <c r="E29" s="18">
        <f>$C29*'teine 21'!E29/'teine 21'!$C29</f>
        <v>19.68</v>
      </c>
      <c r="F29" s="18">
        <f>$C29*'teine 21'!F29/'teine 21'!$C29</f>
        <v>0.66399999999999992</v>
      </c>
      <c r="G29" s="18">
        <f>$C29*'teine 21'!G29/'teine 21'!$C29</f>
        <v>3.1519999999999997</v>
      </c>
    </row>
    <row r="30" spans="1:7">
      <c r="A30" s="19"/>
      <c r="B30" s="64" t="str">
        <f>'teine 21'!B30</f>
        <v>Pirn (PRIA)</v>
      </c>
      <c r="C30" s="18">
        <v>100</v>
      </c>
      <c r="D30" s="18">
        <f>$C30*'teine 21'!D30/'teine 21'!$C30</f>
        <v>46.4</v>
      </c>
      <c r="E30" s="18">
        <f>$C30*'teine 21'!E30/'teine 21'!$C30</f>
        <v>14.1</v>
      </c>
      <c r="F30" s="18">
        <f>$C30*'teine 21'!F30/'teine 21'!$C30</f>
        <v>0</v>
      </c>
      <c r="G30" s="18">
        <f>$C30*'teine 21'!G30/'teine 21'!$C30</f>
        <v>0.3</v>
      </c>
    </row>
    <row r="31" spans="1:7">
      <c r="A31" s="19"/>
      <c r="B31" s="59" t="str">
        <f>'teine 20'!B31</f>
        <v>Kokku:</v>
      </c>
      <c r="C31" s="18"/>
      <c r="D31" s="23">
        <f>SUM(D23:D30)</f>
        <v>601.71428571428567</v>
      </c>
      <c r="E31" s="23">
        <f>SUM(E23:E30)</f>
        <v>80.875</v>
      </c>
      <c r="F31" s="23">
        <f>SUM(F23:F30)</f>
        <v>17.685571428571428</v>
      </c>
      <c r="G31" s="23">
        <f>SUM(G23:G30)</f>
        <v>22.314142857142858</v>
      </c>
    </row>
    <row r="32" spans="1:7" ht="23.25" customHeight="1">
      <c r="A32" s="33"/>
      <c r="B32" s="60"/>
      <c r="C32" s="58"/>
      <c r="D32" s="37"/>
      <c r="E32" s="37"/>
      <c r="F32" s="37"/>
      <c r="G32" s="37"/>
    </row>
    <row r="33" spans="1:12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12">
      <c r="A34" s="17" t="s">
        <v>6</v>
      </c>
      <c r="B34" s="64" t="str">
        <f>'teine 21'!B34</f>
        <v>Supp hapukapsa ja veiselihaga (MAHE VEISELIHA)</v>
      </c>
      <c r="C34" s="32">
        <v>200</v>
      </c>
      <c r="D34" s="18">
        <f>$C34*'teine 21'!D34/'teine 21'!$C34</f>
        <v>163.75200000000001</v>
      </c>
      <c r="E34" s="18">
        <f>$C34*'teine 21'!E34/'teine 21'!$C34</f>
        <v>16</v>
      </c>
      <c r="F34" s="18">
        <f>$C34*'teine 21'!F34/'teine 21'!$C34</f>
        <v>8.3119999999999994</v>
      </c>
      <c r="G34" s="18">
        <f>$C34*'teine 21'!G34/'teine 21'!$C34</f>
        <v>9.3439999999999994</v>
      </c>
    </row>
    <row r="35" spans="1:12">
      <c r="A35" s="21"/>
      <c r="B35" s="64" t="str">
        <f>'teine 21'!B35</f>
        <v>Hapukoor</v>
      </c>
      <c r="C35" s="18">
        <v>10</v>
      </c>
      <c r="D35" s="18">
        <f>$C35*'teine 21'!D35/'teine 21'!$C35</f>
        <v>22.2</v>
      </c>
      <c r="E35" s="18">
        <f>$C35*'teine 21'!E35/'teine 21'!$C35</f>
        <v>0.38</v>
      </c>
      <c r="F35" s="18">
        <f>$C35*'teine 21'!F35/'teine 21'!$C35</f>
        <v>2.15</v>
      </c>
      <c r="G35" s="18">
        <f>$C35*'teine 21'!G35/'teine 21'!$C35</f>
        <v>0.33</v>
      </c>
    </row>
    <row r="36" spans="1:12">
      <c r="A36" s="19"/>
      <c r="B36" s="64" t="str">
        <f>'teine 21'!B36</f>
        <v>Jogurti-kohupiimakreem mangopüreega</v>
      </c>
      <c r="C36" s="20">
        <v>160</v>
      </c>
      <c r="D36" s="18">
        <f>$C36*'teine 21'!D36/'teine 21'!$C36</f>
        <v>276</v>
      </c>
      <c r="E36" s="18">
        <f>$C36*'teine 21'!E36/'teine 21'!$C36</f>
        <v>47</v>
      </c>
      <c r="F36" s="18">
        <f>$C36*'teine 21'!F36/'teine 21'!$C36</f>
        <v>7.33</v>
      </c>
      <c r="G36" s="18">
        <f>$C36*'teine 21'!G36/'teine 21'!$C36</f>
        <v>3.7</v>
      </c>
    </row>
    <row r="37" spans="1:12">
      <c r="A37" s="19"/>
      <c r="B37" s="64" t="str">
        <f>'teine 21'!B37</f>
        <v>PRIA Piimatooted (piim 50g, keefir 50g)</v>
      </c>
      <c r="C37" s="20">
        <v>100</v>
      </c>
      <c r="D37" s="18">
        <f>$C37*'teine 21'!D37/'teine 21'!$C37</f>
        <v>54.8</v>
      </c>
      <c r="E37" s="18">
        <f>$C37*'teine 21'!E37/'teine 21'!$C37</f>
        <v>4.75</v>
      </c>
      <c r="F37" s="18">
        <f>$C37*'teine 21'!F37/'teine 21'!$C37</f>
        <v>2.5499999999999998</v>
      </c>
      <c r="G37" s="18">
        <f>$C37*'teine 21'!G37/'teine 21'!$C37</f>
        <v>3.22</v>
      </c>
    </row>
    <row r="38" spans="1:12">
      <c r="A38" s="19"/>
      <c r="B38" s="64" t="str">
        <f>'teine 21'!B38</f>
        <v xml:space="preserve">Rukkileiva- ja sepikutoodete valik </v>
      </c>
      <c r="C38" s="18">
        <v>40</v>
      </c>
      <c r="D38" s="18">
        <f>$C38*'teine 21'!D38/'teine 21'!$C38</f>
        <v>92</v>
      </c>
      <c r="E38" s="18">
        <f>$C38*'teine 21'!E38/'teine 21'!$C38</f>
        <v>19.68</v>
      </c>
      <c r="F38" s="18">
        <f>$C38*'teine 21'!F38/'teine 21'!$C38</f>
        <v>0.66399999999999992</v>
      </c>
      <c r="G38" s="18">
        <f>$C38*'teine 21'!G38/'teine 21'!$C38</f>
        <v>3.1519999999999997</v>
      </c>
    </row>
    <row r="39" spans="1:12">
      <c r="A39" s="19"/>
      <c r="B39" s="64" t="str">
        <f>'teine 21'!B39</f>
        <v>Peakapsas, valge (PRIA)</v>
      </c>
      <c r="C39" s="18">
        <v>100</v>
      </c>
      <c r="D39" s="18">
        <f>$C39*'teine 21'!D39/'teine 21'!$C39</f>
        <v>26.7</v>
      </c>
      <c r="E39" s="18">
        <f>$C39*'teine 21'!E39/'teine 21'!$C39</f>
        <v>6.2</v>
      </c>
      <c r="F39" s="18">
        <f>$C39*'teine 21'!F39/'teine 21'!$C39</f>
        <v>0.2</v>
      </c>
      <c r="G39" s="18">
        <f>$C39*'teine 21'!G39/'teine 21'!$C39</f>
        <v>1.1299999999999999</v>
      </c>
    </row>
    <row r="40" spans="1:12">
      <c r="A40" s="19"/>
      <c r="B40" s="59" t="str">
        <f>'teine 20'!B39</f>
        <v>Kokku:</v>
      </c>
      <c r="C40" s="18"/>
      <c r="D40" s="23">
        <f>SUM(D34:D39)</f>
        <v>635.452</v>
      </c>
      <c r="E40" s="23">
        <f t="shared" ref="E40:G40" si="0">SUM(E34:E39)</f>
        <v>94.01</v>
      </c>
      <c r="F40" s="23">
        <f t="shared" si="0"/>
        <v>21.206000000000003</v>
      </c>
      <c r="G40" s="23">
        <f t="shared" si="0"/>
        <v>20.875999999999998</v>
      </c>
    </row>
    <row r="41" spans="1:12" ht="23.25" customHeight="1">
      <c r="A41" s="33"/>
      <c r="B41" s="60"/>
      <c r="C41" s="34"/>
      <c r="D41" s="37"/>
      <c r="E41" s="37"/>
      <c r="F41" s="37"/>
      <c r="G41" s="37"/>
    </row>
    <row r="42" spans="1:12" ht="23.25" customHeight="1">
      <c r="A42" s="56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12">
      <c r="A43" s="17" t="s">
        <v>6</v>
      </c>
      <c r="B43" s="64" t="str">
        <f>'teine 21'!B43</f>
        <v>Värskekapsahautis porgandite ja hakklihaga</v>
      </c>
      <c r="C43" s="32">
        <v>140</v>
      </c>
      <c r="D43" s="18">
        <f>$C43*'teine 21'!D43/'teine 21'!$C43</f>
        <v>238.93333333333334</v>
      </c>
      <c r="E43" s="18">
        <f>$C43*'teine 21'!E43/'teine 21'!$C43</f>
        <v>18.386666666666667</v>
      </c>
      <c r="F43" s="18">
        <f>$C43*'teine 21'!F43/'teine 21'!$C43</f>
        <v>15.68</v>
      </c>
      <c r="G43" s="18">
        <f>$C43*'teine 21'!G43/'teine 21'!$C43</f>
        <v>10.546666666666667</v>
      </c>
    </row>
    <row r="44" spans="1:12">
      <c r="A44" s="19"/>
      <c r="B44" s="64" t="str">
        <f>'teine 21'!B44</f>
        <v>Kartul, aurutatud (MAHE)</v>
      </c>
      <c r="C44" s="18">
        <v>140</v>
      </c>
      <c r="D44" s="18">
        <f>$C44*'teine 21'!D44/'teine 21'!$C44</f>
        <v>105.6</v>
      </c>
      <c r="E44" s="18">
        <f>$C44*'teine 21'!E44/'teine 21'!$C44</f>
        <v>24.4</v>
      </c>
      <c r="F44" s="18">
        <f>$C44*'teine 21'!F44/'teine 21'!$C44</f>
        <v>0.14000000000000001</v>
      </c>
      <c r="G44" s="18">
        <f>$C44*'teine 21'!G44/'teine 21'!$C44</f>
        <v>2.74</v>
      </c>
    </row>
    <row r="45" spans="1:12">
      <c r="A45" s="19"/>
      <c r="B45" s="64" t="str">
        <f>'teine 21'!B45</f>
        <v>Peedisalat</v>
      </c>
      <c r="C45" s="18">
        <v>25</v>
      </c>
      <c r="D45" s="18">
        <f>$C45*'teine 21'!D45/'teine 21'!$C45</f>
        <v>25.2</v>
      </c>
      <c r="E45" s="18">
        <f>$C45*'teine 21'!E45/'teine 21'!$C45</f>
        <v>2.355</v>
      </c>
      <c r="F45" s="18">
        <f>$C45*'teine 21'!F45/'teine 21'!$C45</f>
        <v>0.65</v>
      </c>
      <c r="G45" s="18">
        <f>$C45*'teine 21'!G45/'teine 21'!$C45</f>
        <v>0.41699999999999998</v>
      </c>
    </row>
    <row r="46" spans="1:12">
      <c r="A46" s="19"/>
      <c r="B46" s="64" t="str">
        <f>'teine 21'!B46</f>
        <v>Valge peakapsas, paprika, salatikaste</v>
      </c>
      <c r="C46" s="18">
        <v>25</v>
      </c>
      <c r="D46" s="18">
        <f>$C46*'teine 21'!D46/'teine 21'!$C46</f>
        <v>24.79</v>
      </c>
      <c r="E46" s="18">
        <f>$C46*'teine 21'!E46/'teine 21'!$C46</f>
        <v>2.2000000000000002</v>
      </c>
      <c r="F46" s="18">
        <f>$C46*'teine 21'!F46/'teine 21'!$C46</f>
        <v>1.0349999999999999</v>
      </c>
      <c r="G46" s="18">
        <f>$C46*'teine 21'!G46/'teine 21'!$C46</f>
        <v>0.19350000000000001</v>
      </c>
    </row>
    <row r="47" spans="1:12">
      <c r="A47" s="19"/>
      <c r="B47" s="64" t="str">
        <f>'teine 21'!B47</f>
        <v>PRIA Piimatooted (piim 50g, keefir 50g)</v>
      </c>
      <c r="C47" s="18">
        <v>100</v>
      </c>
      <c r="D47" s="18">
        <f>$C47*'teine 21'!D47/'teine 21'!$C47</f>
        <v>54.8</v>
      </c>
      <c r="E47" s="18">
        <f>$C47*'teine 21'!E47/'teine 21'!$C47</f>
        <v>4.75</v>
      </c>
      <c r="F47" s="18">
        <f>$C47*'teine 21'!F47/'teine 21'!$C47</f>
        <v>2.5499999999999998</v>
      </c>
      <c r="G47" s="18">
        <f>$C47*'teine 21'!G47/'teine 21'!$C47</f>
        <v>3.22</v>
      </c>
      <c r="H47" s="2"/>
      <c r="I47" s="2"/>
      <c r="J47" s="2"/>
      <c r="K47" s="2"/>
      <c r="L47" s="2"/>
    </row>
    <row r="48" spans="1:12">
      <c r="A48" s="19"/>
      <c r="B48" s="64" t="str">
        <f>'teine 21'!B48</f>
        <v xml:space="preserve">Rukkileiva- ja sepikutoodete valik </v>
      </c>
      <c r="C48" s="18">
        <v>40</v>
      </c>
      <c r="D48" s="18">
        <f>$C48*'teine 21'!D48/'teine 21'!$C48</f>
        <v>92</v>
      </c>
      <c r="E48" s="18">
        <f>$C48*'teine 21'!E48/'teine 21'!$C48</f>
        <v>19.68</v>
      </c>
      <c r="F48" s="18">
        <f>$C48*'teine 21'!F48/'teine 21'!$C48</f>
        <v>0.66399999999999992</v>
      </c>
      <c r="G48" s="18">
        <f>$C48*'teine 21'!G48/'teine 21'!$C48</f>
        <v>3.1519999999999997</v>
      </c>
      <c r="H48" s="2"/>
      <c r="I48" s="2"/>
      <c r="J48" s="2"/>
      <c r="K48" s="2"/>
      <c r="L48" s="2"/>
    </row>
    <row r="49" spans="1:7" ht="15" customHeight="1">
      <c r="A49" s="19"/>
      <c r="B49" s="64" t="str">
        <f>'teine 21'!B49</f>
        <v>Õun (PRIA)</v>
      </c>
      <c r="C49" s="20">
        <v>100</v>
      </c>
      <c r="D49" s="18">
        <f>$C49*'teine 21'!D49/'teine 21'!$C49</f>
        <v>48.3</v>
      </c>
      <c r="E49" s="18">
        <f>$C49*'teine 21'!E49/'teine 21'!$C49</f>
        <v>13.5</v>
      </c>
      <c r="F49" s="18">
        <f>$C49*'teine 21'!F49/'teine 21'!$C49</f>
        <v>0</v>
      </c>
      <c r="G49" s="18">
        <f>$C49*'teine 21'!G49/'teine 21'!$C49</f>
        <v>0</v>
      </c>
    </row>
    <row r="50" spans="1:7">
      <c r="A50" s="21"/>
      <c r="B50" s="29" t="s">
        <v>10</v>
      </c>
      <c r="C50" s="18"/>
      <c r="D50" s="23">
        <f>SUM(D43:D49)</f>
        <v>589.62333333333322</v>
      </c>
      <c r="E50" s="23">
        <f>SUM(E43:E49)</f>
        <v>85.271666666666661</v>
      </c>
      <c r="F50" s="23">
        <f>SUM(F43:F49)</f>
        <v>20.719000000000001</v>
      </c>
      <c r="G50" s="23">
        <f>SUM(G43:G49)</f>
        <v>20.269166666666667</v>
      </c>
    </row>
    <row r="51" spans="1:7">
      <c r="A51" s="24"/>
      <c r="B51" s="45"/>
      <c r="C51" s="37"/>
      <c r="D51" s="38"/>
      <c r="E51" s="38"/>
      <c r="F51" s="38"/>
      <c r="G51" s="38"/>
    </row>
    <row r="52" spans="1:7">
      <c r="A52" s="34"/>
      <c r="B52" s="151" t="s">
        <v>17</v>
      </c>
      <c r="C52" s="151"/>
      <c r="D52" s="61">
        <f>AVERAGE(D40,D31,D50,D20,D12)</f>
        <v>615.53549523809522</v>
      </c>
      <c r="E52" s="61">
        <f>AVERAGE(E40,E31,E50,E20,E12)</f>
        <v>88.855619047619044</v>
      </c>
      <c r="F52" s="61">
        <f>AVERAGE(F40,F31,F50,F20,F12)</f>
        <v>19.9146</v>
      </c>
      <c r="G52" s="61">
        <f>AVERAGE(G40,G31,G50,G20,G12)</f>
        <v>20.52737619047619</v>
      </c>
    </row>
    <row r="53" spans="1:7">
      <c r="A53" s="34" t="s">
        <v>18</v>
      </c>
      <c r="B53" s="34"/>
      <c r="C53" s="34"/>
      <c r="D53" s="58" t="s">
        <v>19</v>
      </c>
      <c r="E53" s="34"/>
      <c r="F53" s="34"/>
      <c r="G53" s="34"/>
    </row>
  </sheetData>
  <mergeCells count="1">
    <mergeCell ref="B52:C52"/>
  </mergeCells>
  <phoneticPr fontId="31" type="noConversion"/>
  <pageMargins left="0.70000000000000007" right="0.70000000000000007" top="1.1437007874015745" bottom="1.1437007874015745" header="0.74999999999999989" footer="0.7499999999999998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55"/>
  <sheetViews>
    <sheetView topLeftCell="A22" workbookViewId="0">
      <selection activeCell="O40" sqref="O40"/>
    </sheetView>
  </sheetViews>
  <sheetFormatPr defaultRowHeight="14.25"/>
  <cols>
    <col min="1" max="1" width="11.75" customWidth="1"/>
    <col min="2" max="2" width="32.2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" ht="18" customHeight="1">
      <c r="F1"/>
    </row>
    <row r="2" spans="1:7" ht="45" customHeight="1">
      <c r="A2" s="11" t="s">
        <v>30</v>
      </c>
      <c r="B2" s="12"/>
      <c r="D2" s="2"/>
    </row>
    <row r="3" spans="1:7" ht="22.5" customHeight="1">
      <c r="A3" s="13" t="s">
        <v>0</v>
      </c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 ht="17.25" customHeight="1">
      <c r="A4" s="16" t="s">
        <v>6</v>
      </c>
      <c r="B4" s="78"/>
      <c r="C4" s="79"/>
      <c r="D4" s="79"/>
      <c r="E4" s="79"/>
      <c r="F4" s="79"/>
      <c r="G4" s="79"/>
    </row>
    <row r="5" spans="1:7">
      <c r="A5" s="19"/>
      <c r="B5" s="80"/>
      <c r="C5" s="81"/>
      <c r="D5" s="81"/>
      <c r="E5" s="81"/>
      <c r="F5" s="81"/>
      <c r="G5" s="81"/>
    </row>
    <row r="6" spans="1:7" s="1" customFormat="1">
      <c r="A6" s="19"/>
      <c r="B6" s="82"/>
      <c r="C6" s="81"/>
      <c r="D6" s="81"/>
      <c r="E6" s="81"/>
      <c r="F6" s="81"/>
      <c r="G6" s="81"/>
    </row>
    <row r="7" spans="1:7">
      <c r="A7" s="19"/>
      <c r="B7" s="82"/>
      <c r="C7" s="79"/>
      <c r="D7" s="79"/>
      <c r="E7" s="79"/>
      <c r="F7" s="79"/>
      <c r="G7" s="79"/>
    </row>
    <row r="8" spans="1:7">
      <c r="A8" s="19"/>
      <c r="B8" s="111"/>
      <c r="C8" s="79"/>
      <c r="D8" s="79"/>
      <c r="E8" s="79"/>
      <c r="F8" s="79"/>
      <c r="G8" s="79"/>
    </row>
    <row r="9" spans="1:7">
      <c r="A9" s="19"/>
      <c r="B9" s="19"/>
      <c r="C9" s="20"/>
      <c r="D9" s="18"/>
      <c r="E9" s="18"/>
      <c r="F9" s="18"/>
      <c r="G9" s="18"/>
    </row>
    <row r="10" spans="1:7">
      <c r="A10" s="19"/>
      <c r="B10" s="19"/>
      <c r="C10" s="18"/>
      <c r="D10" s="18"/>
      <c r="E10" s="83"/>
      <c r="F10" s="18"/>
      <c r="G10" s="18"/>
    </row>
    <row r="11" spans="1:7">
      <c r="A11" s="19"/>
      <c r="B11" s="78"/>
      <c r="C11" s="81"/>
      <c r="D11" s="81"/>
      <c r="E11" s="81"/>
      <c r="F11" s="81"/>
      <c r="G11" s="81"/>
    </row>
    <row r="12" spans="1:7">
      <c r="A12" s="21"/>
      <c r="B12" s="22" t="s">
        <v>10</v>
      </c>
      <c r="C12" s="18"/>
      <c r="D12" s="23">
        <f>SUM(D4:D11)</f>
        <v>0</v>
      </c>
      <c r="E12" s="23">
        <f>SUM(E4:E11)</f>
        <v>0</v>
      </c>
      <c r="F12" s="23">
        <f>SUM(F4:F11)</f>
        <v>0</v>
      </c>
      <c r="G12" s="23">
        <f>SUM(G4:G11)</f>
        <v>0</v>
      </c>
    </row>
    <row r="13" spans="1:7" ht="23.25">
      <c r="A13" s="24"/>
      <c r="B13" s="12"/>
      <c r="C13" s="25"/>
      <c r="D13" s="25"/>
      <c r="E13" s="25"/>
      <c r="F13" s="25"/>
      <c r="G13" s="25"/>
    </row>
    <row r="14" spans="1:7" ht="22.5" customHeight="1">
      <c r="A14" s="13" t="s">
        <v>11</v>
      </c>
      <c r="B14" s="26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" ht="15">
      <c r="A15" s="16" t="s">
        <v>6</v>
      </c>
      <c r="B15" s="86" t="s">
        <v>67</v>
      </c>
      <c r="C15" s="81">
        <v>250</v>
      </c>
      <c r="D15" s="81">
        <v>266</v>
      </c>
      <c r="E15" s="81">
        <v>31.85</v>
      </c>
      <c r="F15" s="81">
        <v>15.4</v>
      </c>
      <c r="G15" s="81">
        <v>12.6</v>
      </c>
    </row>
    <row r="16" spans="1:7">
      <c r="A16" s="19"/>
      <c r="B16" s="88" t="s">
        <v>46</v>
      </c>
      <c r="C16" s="87">
        <v>160</v>
      </c>
      <c r="D16" s="81">
        <v>244</v>
      </c>
      <c r="E16" s="81">
        <v>28.1</v>
      </c>
      <c r="F16" s="81">
        <v>5.24</v>
      </c>
      <c r="G16" s="81">
        <v>3.36</v>
      </c>
    </row>
    <row r="17" spans="1:7 16136:16384">
      <c r="A17" s="19"/>
      <c r="B17" s="84" t="s">
        <v>9</v>
      </c>
      <c r="C17" s="85">
        <v>100</v>
      </c>
      <c r="D17" s="83">
        <v>54.8</v>
      </c>
      <c r="E17" s="83">
        <v>4.75</v>
      </c>
      <c r="F17" s="83">
        <v>2.5499999999999998</v>
      </c>
      <c r="G17" s="83">
        <v>3.22</v>
      </c>
    </row>
    <row r="18" spans="1:7 16136:16384">
      <c r="A18" s="19"/>
      <c r="B18" s="84" t="s">
        <v>43</v>
      </c>
      <c r="C18" s="83">
        <v>50</v>
      </c>
      <c r="D18" s="83">
        <v>115</v>
      </c>
      <c r="E18" s="83">
        <v>24.6</v>
      </c>
      <c r="F18" s="83">
        <v>0.83</v>
      </c>
      <c r="G18" s="83">
        <v>3.94</v>
      </c>
    </row>
    <row r="19" spans="1:7 16136:16384">
      <c r="A19" s="19"/>
      <c r="B19" s="86" t="s">
        <v>68</v>
      </c>
      <c r="C19" s="81">
        <v>100</v>
      </c>
      <c r="D19" s="81">
        <v>32.4</v>
      </c>
      <c r="E19" s="81">
        <v>8.5</v>
      </c>
      <c r="F19" s="81">
        <v>0.2</v>
      </c>
      <c r="G19" s="81">
        <v>0.6</v>
      </c>
    </row>
    <row r="20" spans="1:7 16136:16384">
      <c r="A20" s="21"/>
      <c r="B20" s="29" t="s">
        <v>10</v>
      </c>
      <c r="C20" s="18"/>
      <c r="D20" s="23">
        <f>SUM(D15:D19)</f>
        <v>712.19999999999993</v>
      </c>
      <c r="E20" s="23">
        <f>SUM(E15:E19)</f>
        <v>97.800000000000011</v>
      </c>
      <c r="F20" s="23">
        <f>SUM(F15:F19)</f>
        <v>24.22</v>
      </c>
      <c r="G20" s="23">
        <f>SUM(G15:G19)</f>
        <v>23.720000000000002</v>
      </c>
    </row>
    <row r="21" spans="1:7 16136:16384" ht="23.25">
      <c r="A21" s="24"/>
      <c r="B21" s="12"/>
      <c r="C21" s="25"/>
      <c r="D21" s="25"/>
      <c r="E21" s="25"/>
      <c r="F21" s="25"/>
      <c r="G21" s="25"/>
    </row>
    <row r="22" spans="1:7 16136:16384" ht="23.25" customHeight="1">
      <c r="A22" s="13" t="s">
        <v>12</v>
      </c>
      <c r="B22" s="26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 16136:16384" ht="15">
      <c r="A23" s="16" t="s">
        <v>6</v>
      </c>
      <c r="B23" s="86" t="s">
        <v>44</v>
      </c>
      <c r="C23" s="81">
        <v>140</v>
      </c>
      <c r="D23" s="81">
        <v>262</v>
      </c>
      <c r="E23" s="81">
        <v>19.47</v>
      </c>
      <c r="F23" s="81">
        <v>14</v>
      </c>
      <c r="G23" s="81">
        <v>11.9</v>
      </c>
    </row>
    <row r="24" spans="1:7 16136:16384">
      <c r="A24" s="19"/>
      <c r="B24" s="82" t="s">
        <v>69</v>
      </c>
      <c r="C24" s="81">
        <v>70</v>
      </c>
      <c r="D24" s="81">
        <v>49.6</v>
      </c>
      <c r="E24" s="81">
        <v>10.5</v>
      </c>
      <c r="F24" s="81">
        <v>0.34200000000000003</v>
      </c>
      <c r="G24" s="81">
        <v>1.51</v>
      </c>
    </row>
    <row r="25" spans="1:7 16136:16384">
      <c r="A25" s="19"/>
      <c r="B25" s="82" t="s">
        <v>24</v>
      </c>
      <c r="C25" s="81">
        <v>70</v>
      </c>
      <c r="D25" s="81">
        <v>61.4</v>
      </c>
      <c r="E25" s="81">
        <v>12.76</v>
      </c>
      <c r="F25" s="81">
        <v>0.39</v>
      </c>
      <c r="G25" s="81">
        <v>2.29</v>
      </c>
    </row>
    <row r="26" spans="1:7 16136:16384">
      <c r="A26" s="19"/>
      <c r="B26" s="86" t="s">
        <v>70</v>
      </c>
      <c r="C26" s="81">
        <v>50</v>
      </c>
      <c r="D26" s="81">
        <v>51.9</v>
      </c>
      <c r="E26" s="81">
        <v>7.98</v>
      </c>
      <c r="F26" s="81">
        <v>2.95</v>
      </c>
      <c r="G26" s="81">
        <v>1.07</v>
      </c>
    </row>
    <row r="27" spans="1:7 16136:16384">
      <c r="A27" s="19"/>
      <c r="B27" s="34" t="s">
        <v>47</v>
      </c>
      <c r="C27" s="143">
        <v>50</v>
      </c>
      <c r="D27" s="46">
        <v>49</v>
      </c>
      <c r="E27" s="10">
        <v>5.01</v>
      </c>
      <c r="F27" s="144">
        <v>3.21</v>
      </c>
      <c r="G27" s="68">
        <v>1.1299999999999999</v>
      </c>
    </row>
    <row r="28" spans="1:7 16136:16384">
      <c r="A28" s="19"/>
      <c r="B28" s="84" t="s">
        <v>9</v>
      </c>
      <c r="C28" s="85">
        <v>100</v>
      </c>
      <c r="D28" s="83">
        <v>54.8</v>
      </c>
      <c r="E28" s="83">
        <v>4.75</v>
      </c>
      <c r="F28" s="83">
        <v>2.5499999999999998</v>
      </c>
      <c r="G28" s="83">
        <v>3.22</v>
      </c>
    </row>
    <row r="29" spans="1:7 16136:16384" s="1" customFormat="1">
      <c r="A29" s="19"/>
      <c r="B29" s="84" t="s">
        <v>43</v>
      </c>
      <c r="C29" s="83">
        <v>50</v>
      </c>
      <c r="D29" s="83">
        <v>115</v>
      </c>
      <c r="E29" s="83">
        <v>24.6</v>
      </c>
      <c r="F29" s="83">
        <v>0.83</v>
      </c>
      <c r="G29" s="83">
        <v>3.94</v>
      </c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7 16136:16384">
      <c r="A30" s="21"/>
      <c r="B30" s="86" t="s">
        <v>16</v>
      </c>
      <c r="C30" s="81">
        <v>100</v>
      </c>
      <c r="D30" s="81">
        <v>46.4</v>
      </c>
      <c r="E30" s="81">
        <v>14.1</v>
      </c>
      <c r="F30" s="81">
        <v>0</v>
      </c>
      <c r="G30" s="81">
        <v>0.3</v>
      </c>
    </row>
    <row r="31" spans="1:7 16136:16384">
      <c r="A31" s="21"/>
      <c r="B31" s="30" t="s">
        <v>10</v>
      </c>
      <c r="C31" s="18"/>
      <c r="D31" s="23">
        <f>SUM(D23:D30)</f>
        <v>690.09999999999991</v>
      </c>
      <c r="E31" s="23">
        <f>SUM(E23:E30)</f>
        <v>99.169999999999987</v>
      </c>
      <c r="F31" s="23">
        <f>SUM(F23:F30)</f>
        <v>24.272000000000002</v>
      </c>
      <c r="G31" s="23">
        <f>SUM(G23:G30)</f>
        <v>25.36</v>
      </c>
    </row>
    <row r="32" spans="1:7 16136:16384" ht="23.25">
      <c r="A32" s="24"/>
      <c r="B32" s="12"/>
      <c r="C32" s="25"/>
      <c r="D32" s="25"/>
      <c r="E32" s="25"/>
      <c r="F32" s="25"/>
      <c r="G32" s="25"/>
    </row>
    <row r="33" spans="1:13" ht="23.25" customHeight="1">
      <c r="A33" s="13" t="s">
        <v>14</v>
      </c>
      <c r="B33" s="26"/>
      <c r="C33" s="27" t="s">
        <v>1</v>
      </c>
      <c r="D33" s="15" t="s">
        <v>2</v>
      </c>
      <c r="E33" s="27" t="s">
        <v>3</v>
      </c>
      <c r="F33" s="15" t="s">
        <v>4</v>
      </c>
      <c r="G33" s="27" t="s">
        <v>5</v>
      </c>
    </row>
    <row r="34" spans="1:13" ht="15">
      <c r="A34" s="16" t="s">
        <v>6</v>
      </c>
      <c r="B34" s="88" t="s">
        <v>71</v>
      </c>
      <c r="C34" s="87">
        <v>250</v>
      </c>
      <c r="D34" s="87">
        <v>255</v>
      </c>
      <c r="E34" s="87">
        <v>25</v>
      </c>
      <c r="F34" s="87">
        <v>10.95</v>
      </c>
      <c r="G34" s="87">
        <v>8.98</v>
      </c>
    </row>
    <row r="35" spans="1:13" ht="15">
      <c r="A35" s="16"/>
      <c r="B35" s="103" t="s">
        <v>21</v>
      </c>
      <c r="C35" s="87">
        <v>10</v>
      </c>
      <c r="D35" s="87">
        <v>22.2</v>
      </c>
      <c r="E35" s="87">
        <v>0.38</v>
      </c>
      <c r="F35" s="87">
        <v>2.15</v>
      </c>
      <c r="G35" s="87">
        <v>0.33</v>
      </c>
    </row>
    <row r="36" spans="1:13" ht="15">
      <c r="A36" s="16"/>
      <c r="B36" s="86" t="s">
        <v>48</v>
      </c>
      <c r="C36" s="81">
        <v>160</v>
      </c>
      <c r="D36" s="81">
        <v>200.1</v>
      </c>
      <c r="E36" s="81">
        <v>36.5</v>
      </c>
      <c r="F36" s="81">
        <v>5.42</v>
      </c>
      <c r="G36" s="81">
        <v>3.86</v>
      </c>
    </row>
    <row r="37" spans="1:13" ht="15">
      <c r="A37" s="67"/>
      <c r="B37" s="84" t="s">
        <v>9</v>
      </c>
      <c r="C37" s="85">
        <v>100</v>
      </c>
      <c r="D37" s="83">
        <v>54.8</v>
      </c>
      <c r="E37" s="83">
        <v>4.75</v>
      </c>
      <c r="F37" s="83">
        <v>2.5499999999999998</v>
      </c>
      <c r="G37" s="83">
        <v>3.22</v>
      </c>
    </row>
    <row r="38" spans="1:13" ht="15">
      <c r="A38" s="114"/>
      <c r="B38" s="84" t="s">
        <v>43</v>
      </c>
      <c r="C38" s="83">
        <v>50</v>
      </c>
      <c r="D38" s="83">
        <v>115</v>
      </c>
      <c r="E38" s="83">
        <v>24.6</v>
      </c>
      <c r="F38" s="83">
        <v>0.83</v>
      </c>
      <c r="G38" s="83">
        <v>3.94</v>
      </c>
    </row>
    <row r="39" spans="1:13" ht="15">
      <c r="A39" s="113"/>
      <c r="B39" s="86" t="s">
        <v>26</v>
      </c>
      <c r="C39" s="81">
        <v>100</v>
      </c>
      <c r="D39" s="81">
        <v>26.7</v>
      </c>
      <c r="E39" s="81">
        <v>6.2</v>
      </c>
      <c r="F39" s="81">
        <v>0.2</v>
      </c>
      <c r="G39" s="81">
        <v>1.1299999999999999</v>
      </c>
    </row>
    <row r="40" spans="1:13">
      <c r="A40" s="19"/>
      <c r="B40" s="29" t="s">
        <v>10</v>
      </c>
      <c r="C40" s="18"/>
      <c r="D40" s="23">
        <f>SUM(D34:D39)</f>
        <v>673.8</v>
      </c>
      <c r="E40" s="23">
        <f>SUM(E34:E39)</f>
        <v>97.429999999999993</v>
      </c>
      <c r="F40" s="23">
        <f>SUM(F34:F39)</f>
        <v>22.099999999999998</v>
      </c>
      <c r="G40" s="23">
        <f>SUM(G34:G39)</f>
        <v>21.46</v>
      </c>
    </row>
    <row r="41" spans="1:13" ht="23.25">
      <c r="A41" s="33"/>
      <c r="B41" s="12"/>
      <c r="C41" s="25"/>
      <c r="D41" s="25"/>
      <c r="E41" s="25"/>
      <c r="F41" s="25"/>
      <c r="G41" s="25"/>
    </row>
    <row r="42" spans="1:13" ht="23.25" customHeight="1">
      <c r="A42" s="13" t="s">
        <v>15</v>
      </c>
      <c r="B42" s="26"/>
      <c r="C42" s="15" t="s">
        <v>1</v>
      </c>
      <c r="D42" s="15" t="s">
        <v>2</v>
      </c>
      <c r="E42" s="15" t="s">
        <v>3</v>
      </c>
      <c r="F42" s="15" t="s">
        <v>4</v>
      </c>
      <c r="G42" s="15" t="s">
        <v>5</v>
      </c>
    </row>
    <row r="43" spans="1:13" ht="18.75" customHeight="1">
      <c r="A43" s="19" t="s">
        <v>6</v>
      </c>
      <c r="B43" s="86" t="s">
        <v>72</v>
      </c>
      <c r="C43" s="81">
        <v>140</v>
      </c>
      <c r="D43" s="87">
        <v>248</v>
      </c>
      <c r="E43" s="87">
        <v>11.9</v>
      </c>
      <c r="F43" s="87">
        <v>14.6</v>
      </c>
      <c r="G43" s="87">
        <v>12.3</v>
      </c>
      <c r="H43" s="7"/>
      <c r="I43" s="3"/>
      <c r="J43" s="3"/>
      <c r="K43" s="3"/>
      <c r="L43" s="3"/>
      <c r="M43" s="3"/>
    </row>
    <row r="44" spans="1:13" ht="15" customHeight="1">
      <c r="A44" s="19"/>
      <c r="B44" s="88" t="s">
        <v>8</v>
      </c>
      <c r="C44" s="81">
        <v>70</v>
      </c>
      <c r="D44" s="81">
        <v>79.599999999999994</v>
      </c>
      <c r="E44" s="81">
        <v>18.3</v>
      </c>
      <c r="F44" s="81">
        <v>0.161</v>
      </c>
      <c r="G44" s="81">
        <v>1.55</v>
      </c>
      <c r="H44" s="7"/>
      <c r="I44" s="3"/>
      <c r="J44" s="3"/>
      <c r="K44" s="3"/>
      <c r="L44" s="3"/>
      <c r="M44" s="3"/>
    </row>
    <row r="45" spans="1:13" ht="15" customHeight="1">
      <c r="A45" s="19"/>
      <c r="B45" s="82" t="s">
        <v>73</v>
      </c>
      <c r="C45" s="81">
        <v>70</v>
      </c>
      <c r="D45" s="81">
        <v>52.8</v>
      </c>
      <c r="E45" s="81">
        <v>12.2</v>
      </c>
      <c r="F45" s="81">
        <v>7.1999999999999995E-2</v>
      </c>
      <c r="G45" s="81">
        <v>1.37</v>
      </c>
      <c r="H45" s="7"/>
      <c r="I45" s="3"/>
      <c r="J45" s="3"/>
      <c r="K45" s="3"/>
      <c r="L45" s="3"/>
      <c r="M45" s="3"/>
    </row>
    <row r="46" spans="1:13">
      <c r="A46" s="19"/>
      <c r="B46" s="86" t="s">
        <v>49</v>
      </c>
      <c r="C46" s="81">
        <v>50</v>
      </c>
      <c r="D46" s="81">
        <v>54.7</v>
      </c>
      <c r="E46" s="81">
        <v>5.65</v>
      </c>
      <c r="F46" s="81">
        <v>3.39</v>
      </c>
      <c r="G46" s="81">
        <v>1.54</v>
      </c>
      <c r="H46" s="7"/>
      <c r="I46" s="3"/>
      <c r="J46" s="3"/>
      <c r="K46" s="3"/>
      <c r="L46" s="3"/>
      <c r="M46" s="3"/>
    </row>
    <row r="47" spans="1:13">
      <c r="A47" s="19"/>
      <c r="B47" s="34" t="s">
        <v>74</v>
      </c>
      <c r="C47" s="10">
        <v>50</v>
      </c>
      <c r="D47" s="10">
        <v>40.200000000000003</v>
      </c>
      <c r="E47" s="10">
        <v>4.2300000000000004</v>
      </c>
      <c r="F47" s="10">
        <v>1.26</v>
      </c>
      <c r="G47" s="10">
        <v>1.1100000000000001</v>
      </c>
      <c r="H47" s="8"/>
      <c r="I47" s="3"/>
      <c r="J47" s="3"/>
      <c r="K47" s="3"/>
      <c r="L47" s="3"/>
      <c r="M47" s="3"/>
    </row>
    <row r="48" spans="1:13">
      <c r="A48" s="19"/>
      <c r="B48" s="84" t="s">
        <v>9</v>
      </c>
      <c r="C48" s="85">
        <v>100</v>
      </c>
      <c r="D48" s="83">
        <v>54.8</v>
      </c>
      <c r="E48" s="83">
        <v>4.75</v>
      </c>
      <c r="F48" s="83">
        <v>2.5499999999999998</v>
      </c>
      <c r="G48" s="83">
        <v>3.22</v>
      </c>
      <c r="H48" s="8"/>
      <c r="I48" s="3"/>
      <c r="J48" s="3"/>
      <c r="K48" s="3"/>
      <c r="L48" s="3"/>
      <c r="M48" s="3"/>
    </row>
    <row r="49" spans="1:13">
      <c r="A49" s="19"/>
      <c r="B49" s="84" t="s">
        <v>43</v>
      </c>
      <c r="C49" s="83">
        <v>50</v>
      </c>
      <c r="D49" s="83">
        <v>115</v>
      </c>
      <c r="E49" s="83">
        <v>24.6</v>
      </c>
      <c r="F49" s="83">
        <v>0.83</v>
      </c>
      <c r="G49" s="83">
        <v>3.94</v>
      </c>
      <c r="H49" s="7"/>
      <c r="I49" s="3"/>
      <c r="J49" s="3"/>
      <c r="K49" s="3"/>
      <c r="L49" s="3"/>
      <c r="M49" s="3"/>
    </row>
    <row r="50" spans="1:13">
      <c r="A50" s="21"/>
      <c r="B50" s="102" t="s">
        <v>13</v>
      </c>
      <c r="C50" s="81">
        <v>100</v>
      </c>
      <c r="D50" s="81">
        <v>48.3</v>
      </c>
      <c r="E50" s="81">
        <v>13.5</v>
      </c>
      <c r="F50" s="81">
        <v>0</v>
      </c>
      <c r="G50" s="81">
        <v>0</v>
      </c>
      <c r="H50" s="7"/>
      <c r="I50" s="9"/>
      <c r="J50" s="3"/>
      <c r="K50" s="3"/>
      <c r="L50" s="3"/>
      <c r="M50" s="3"/>
    </row>
    <row r="51" spans="1:13">
      <c r="A51" s="21"/>
      <c r="B51" s="35" t="s">
        <v>10</v>
      </c>
      <c r="C51" s="18"/>
      <c r="D51" s="23">
        <f>SUM(D43:D50)</f>
        <v>693.4</v>
      </c>
      <c r="E51" s="23">
        <f>SUM(E43:E50)</f>
        <v>95.13</v>
      </c>
      <c r="F51" s="23">
        <f>SUM(F43:F50)</f>
        <v>22.863</v>
      </c>
      <c r="G51" s="23">
        <f>SUM(G43:G50)</f>
        <v>25.03</v>
      </c>
    </row>
    <row r="52" spans="1:13">
      <c r="A52" s="24"/>
      <c r="B52" s="36"/>
      <c r="C52" s="37"/>
      <c r="D52" s="38"/>
      <c r="E52" s="38"/>
      <c r="F52" s="38"/>
      <c r="G52" s="38"/>
    </row>
    <row r="53" spans="1:13" ht="15">
      <c r="A53" s="25"/>
      <c r="B53" s="152" t="s">
        <v>17</v>
      </c>
      <c r="C53" s="152"/>
      <c r="D53" s="39">
        <f>AVERAGE(D20,D31,D40,D51)</f>
        <v>692.37499999999989</v>
      </c>
      <c r="E53" s="39">
        <f t="shared" ref="E53:G53" si="0">AVERAGE(E20,E31,E40,E51)</f>
        <v>97.382499999999993</v>
      </c>
      <c r="F53" s="39">
        <f t="shared" si="0"/>
        <v>23.36375</v>
      </c>
      <c r="G53" s="39">
        <f t="shared" si="0"/>
        <v>23.892499999999998</v>
      </c>
    </row>
    <row r="54" spans="1:13" ht="15">
      <c r="A54" s="34" t="s">
        <v>20</v>
      </c>
      <c r="B54" s="25"/>
      <c r="C54" s="25"/>
      <c r="D54" s="40" t="s">
        <v>19</v>
      </c>
      <c r="E54" s="25"/>
      <c r="F54" s="25"/>
      <c r="G54" s="25"/>
    </row>
    <row r="55" spans="1:13" ht="15">
      <c r="A55" s="25"/>
      <c r="B55" s="25"/>
      <c r="C55" s="25"/>
      <c r="D55" s="25"/>
      <c r="E55" s="25"/>
      <c r="F55" s="25"/>
      <c r="G55" s="25"/>
    </row>
  </sheetData>
  <mergeCells count="1">
    <mergeCell ref="B53:C53"/>
  </mergeCells>
  <pageMargins left="0.70000000000000007" right="0.70000000000000007" top="1.1437007874015745" bottom="1.1437007874015745" header="0.74999999999999989" footer="0.74999999999999989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5"/>
  <sheetViews>
    <sheetView topLeftCell="A19" workbookViewId="0">
      <selection activeCell="B47" sqref="B47"/>
    </sheetView>
  </sheetViews>
  <sheetFormatPr defaultColWidth="8.5" defaultRowHeight="14.25"/>
  <cols>
    <col min="1" max="1" width="14.125" style="1" customWidth="1"/>
    <col min="2" max="2" width="42.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8" width="8.5" style="1" customWidth="1"/>
    <col min="9" max="16384" width="8.5" style="1"/>
  </cols>
  <sheetData>
    <row r="1" spans="1:8" ht="18">
      <c r="B1" s="5"/>
    </row>
    <row r="2" spans="1:8" ht="45" customHeight="1">
      <c r="A2" s="115" t="s">
        <v>31</v>
      </c>
      <c r="B2" s="12"/>
      <c r="C2" s="2"/>
    </row>
    <row r="3" spans="1:8" ht="23.25" customHeight="1">
      <c r="A3" s="125" t="s">
        <v>0</v>
      </c>
      <c r="B3" s="129"/>
      <c r="C3" s="126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5"/>
    </row>
    <row r="4" spans="1:8" ht="15">
      <c r="A4" s="50" t="s">
        <v>6</v>
      </c>
      <c r="B4" s="92" t="s">
        <v>75</v>
      </c>
      <c r="C4" s="127">
        <v>140</v>
      </c>
      <c r="D4" s="79">
        <v>213</v>
      </c>
      <c r="E4" s="79">
        <v>8.4700000000000006</v>
      </c>
      <c r="F4" s="79">
        <v>15.1</v>
      </c>
      <c r="G4" s="79">
        <v>11.01</v>
      </c>
      <c r="H4" s="25"/>
    </row>
    <row r="5" spans="1:8" ht="15">
      <c r="A5" s="51"/>
      <c r="B5" s="130" t="s">
        <v>8</v>
      </c>
      <c r="C5" s="91">
        <v>70</v>
      </c>
      <c r="D5" s="81">
        <v>79.599999999999994</v>
      </c>
      <c r="E5" s="81">
        <v>18.3</v>
      </c>
      <c r="F5" s="81">
        <v>0.161</v>
      </c>
      <c r="G5" s="81">
        <v>1.55</v>
      </c>
      <c r="H5" s="25"/>
    </row>
    <row r="6" spans="1:8" ht="15">
      <c r="A6" s="51"/>
      <c r="B6" s="94" t="s">
        <v>76</v>
      </c>
      <c r="C6" s="91">
        <v>70</v>
      </c>
      <c r="D6" s="81">
        <v>107</v>
      </c>
      <c r="E6" s="81">
        <v>22.4</v>
      </c>
      <c r="F6" s="81">
        <v>0.66800000000000004</v>
      </c>
      <c r="G6" s="81">
        <v>3.61</v>
      </c>
      <c r="H6" s="25"/>
    </row>
    <row r="7" spans="1:8" ht="15">
      <c r="A7" s="51"/>
      <c r="B7" s="55" t="str">
        <f>'[1]teine 6'!B7</f>
        <v>Peedi-küüslaugusalat</v>
      </c>
      <c r="C7" s="31">
        <v>50</v>
      </c>
      <c r="D7" s="18">
        <v>40.4</v>
      </c>
      <c r="E7" s="18">
        <f>$C7*'[1]teine 6'!E7/'[1]teine 6'!$C7</f>
        <v>3.82</v>
      </c>
      <c r="F7" s="18">
        <f>$C7*'[1]teine 6'!F7/'[1]teine 6'!$C7</f>
        <v>1.02</v>
      </c>
      <c r="G7" s="18">
        <f>$C7*'[1]teine 6'!G7/'[1]teine 6'!$C7</f>
        <v>0.84</v>
      </c>
      <c r="H7" s="25"/>
    </row>
    <row r="8" spans="1:8" ht="15">
      <c r="A8" s="51"/>
      <c r="B8" s="55" t="s">
        <v>77</v>
      </c>
      <c r="C8" s="31">
        <v>50</v>
      </c>
      <c r="D8" s="18">
        <v>50.18</v>
      </c>
      <c r="E8" s="18">
        <v>5.56</v>
      </c>
      <c r="F8" s="18">
        <f>$C8*'[1]teine 6'!F8/'[1]teine 6'!$C8</f>
        <v>2.2429999999999999</v>
      </c>
      <c r="G8" s="18">
        <f>$C8*'[1]teine 6'!G8/'[1]teine 6'!$C8</f>
        <v>1.4479999999999997</v>
      </c>
      <c r="H8" s="40"/>
    </row>
    <row r="9" spans="1:8" ht="15">
      <c r="A9" s="51"/>
      <c r="B9" s="98" t="s">
        <v>9</v>
      </c>
      <c r="C9" s="128">
        <v>100</v>
      </c>
      <c r="D9" s="83">
        <v>54.8</v>
      </c>
      <c r="E9" s="83">
        <v>4.75</v>
      </c>
      <c r="F9" s="83">
        <v>2.5499999999999998</v>
      </c>
      <c r="G9" s="83">
        <v>3.22</v>
      </c>
      <c r="H9" s="25"/>
    </row>
    <row r="10" spans="1:8" ht="15">
      <c r="A10" s="51"/>
      <c r="B10" s="98" t="s">
        <v>43</v>
      </c>
      <c r="C10" s="99">
        <v>50</v>
      </c>
      <c r="D10" s="83">
        <v>115</v>
      </c>
      <c r="E10" s="83">
        <v>24.6</v>
      </c>
      <c r="F10" s="83">
        <v>0.83</v>
      </c>
      <c r="G10" s="83">
        <v>3.94</v>
      </c>
      <c r="H10" s="25"/>
    </row>
    <row r="11" spans="1:8" ht="15">
      <c r="A11" s="51"/>
      <c r="B11" s="92" t="s">
        <v>13</v>
      </c>
      <c r="C11" s="91">
        <v>100</v>
      </c>
      <c r="D11" s="81">
        <v>48.3</v>
      </c>
      <c r="E11" s="81">
        <v>13.5</v>
      </c>
      <c r="F11" s="81">
        <v>0</v>
      </c>
      <c r="G11" s="81">
        <v>0</v>
      </c>
      <c r="H11" s="25"/>
    </row>
    <row r="12" spans="1:8" ht="15">
      <c r="A12" s="52"/>
      <c r="B12" s="107" t="s">
        <v>10</v>
      </c>
      <c r="C12" s="31"/>
      <c r="D12" s="23">
        <f>SUM(D4:D11)</f>
        <v>708.28</v>
      </c>
      <c r="E12" s="23">
        <f>SUM(E4:E11)</f>
        <v>101.4</v>
      </c>
      <c r="F12" s="23">
        <f>SUM(F4:F11)</f>
        <v>22.571999999999996</v>
      </c>
      <c r="G12" s="23">
        <f>SUM(G4:G11)</f>
        <v>25.618000000000002</v>
      </c>
      <c r="H12" s="25"/>
    </row>
    <row r="13" spans="1:8" ht="23.25">
      <c r="A13" s="33"/>
      <c r="B13" s="12"/>
      <c r="C13" s="25"/>
      <c r="D13" s="25"/>
      <c r="E13" s="25"/>
      <c r="F13" s="25"/>
      <c r="G13" s="25"/>
      <c r="H13" s="25"/>
    </row>
    <row r="14" spans="1:8" ht="23.25" customHeight="1">
      <c r="A14" s="41" t="s">
        <v>11</v>
      </c>
      <c r="B14" s="42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  <c r="H14" s="25"/>
    </row>
    <row r="15" spans="1:8" ht="15">
      <c r="A15" s="50" t="s">
        <v>6</v>
      </c>
      <c r="B15" s="92" t="s">
        <v>78</v>
      </c>
      <c r="C15" s="91">
        <v>250</v>
      </c>
      <c r="D15" s="81">
        <v>228</v>
      </c>
      <c r="E15" s="81">
        <v>14.8</v>
      </c>
      <c r="F15" s="81">
        <v>13.7</v>
      </c>
      <c r="G15" s="81">
        <v>12</v>
      </c>
      <c r="H15" s="25"/>
    </row>
    <row r="16" spans="1:8" ht="15">
      <c r="A16" s="50"/>
      <c r="B16" s="97" t="s">
        <v>21</v>
      </c>
      <c r="C16" s="131">
        <v>10</v>
      </c>
      <c r="D16" s="81">
        <v>22.2</v>
      </c>
      <c r="E16" s="81">
        <v>0.38</v>
      </c>
      <c r="F16" s="81">
        <v>2.15</v>
      </c>
      <c r="G16" s="81">
        <v>0.33</v>
      </c>
      <c r="H16" s="25"/>
    </row>
    <row r="17" spans="1:8" ht="15">
      <c r="A17" s="50"/>
      <c r="B17" s="92" t="s">
        <v>50</v>
      </c>
      <c r="C17" s="91">
        <v>60</v>
      </c>
      <c r="D17" s="81">
        <v>220.5</v>
      </c>
      <c r="E17" s="81">
        <v>45.8</v>
      </c>
      <c r="F17" s="81">
        <v>5.74</v>
      </c>
      <c r="G17" s="81">
        <v>4.5199999999999996</v>
      </c>
      <c r="H17" s="25"/>
    </row>
    <row r="18" spans="1:8" ht="15">
      <c r="A18" s="50"/>
      <c r="B18" s="98" t="s">
        <v>9</v>
      </c>
      <c r="C18" s="128">
        <v>100</v>
      </c>
      <c r="D18" s="83">
        <v>54.8</v>
      </c>
      <c r="E18" s="83">
        <v>4.75</v>
      </c>
      <c r="F18" s="83">
        <v>2.5499999999999998</v>
      </c>
      <c r="G18" s="83">
        <v>3.22</v>
      </c>
      <c r="H18" s="25"/>
    </row>
    <row r="19" spans="1:8" ht="15">
      <c r="A19" s="50"/>
      <c r="B19" s="98" t="s">
        <v>43</v>
      </c>
      <c r="C19" s="99">
        <v>50</v>
      </c>
      <c r="D19" s="83">
        <v>115</v>
      </c>
      <c r="E19" s="83">
        <v>24.6</v>
      </c>
      <c r="F19" s="83">
        <v>0.83</v>
      </c>
      <c r="G19" s="83">
        <v>3.94</v>
      </c>
      <c r="H19" s="25"/>
    </row>
    <row r="20" spans="1:8" ht="15">
      <c r="A20" s="50"/>
      <c r="B20" s="92" t="s">
        <v>79</v>
      </c>
      <c r="C20" s="91">
        <v>100</v>
      </c>
      <c r="D20" s="81">
        <v>32.4</v>
      </c>
      <c r="E20" s="81">
        <v>8.5</v>
      </c>
      <c r="F20" s="81">
        <v>0.2</v>
      </c>
      <c r="G20" s="81">
        <v>0.6</v>
      </c>
      <c r="H20" s="25"/>
    </row>
    <row r="21" spans="1:8" ht="15">
      <c r="A21" s="19"/>
      <c r="B21" s="53" t="s">
        <v>10</v>
      </c>
      <c r="C21" s="18"/>
      <c r="D21" s="23">
        <f>SUM(D15:D20)</f>
        <v>672.9</v>
      </c>
      <c r="E21" s="23">
        <f>SUM(E15:E20)</f>
        <v>98.829999999999984</v>
      </c>
      <c r="F21" s="23">
        <f>SUM(F15:F20)</f>
        <v>25.169999999999998</v>
      </c>
      <c r="G21" s="23">
        <f>SUM(G15:G20)</f>
        <v>24.610000000000003</v>
      </c>
      <c r="H21" s="25"/>
    </row>
    <row r="22" spans="1:8" ht="23.25">
      <c r="A22" s="33"/>
      <c r="B22" s="12"/>
      <c r="C22" s="25"/>
      <c r="D22" s="25"/>
      <c r="E22" s="25"/>
      <c r="F22" s="25"/>
      <c r="G22" s="25"/>
      <c r="H22" s="25"/>
    </row>
    <row r="23" spans="1:8" ht="23.25" customHeight="1">
      <c r="A23" s="13" t="s">
        <v>12</v>
      </c>
      <c r="B23" s="42"/>
      <c r="C23" s="15" t="s">
        <v>1</v>
      </c>
      <c r="D23" s="15" t="s">
        <v>2</v>
      </c>
      <c r="E23" s="27" t="s">
        <v>3</v>
      </c>
      <c r="F23" s="15" t="s">
        <v>4</v>
      </c>
      <c r="G23" s="15" t="s">
        <v>5</v>
      </c>
      <c r="H23" s="25"/>
    </row>
    <row r="24" spans="1:8" ht="15">
      <c r="A24" s="50" t="s">
        <v>6</v>
      </c>
      <c r="B24" s="92" t="s">
        <v>51</v>
      </c>
      <c r="C24" s="91">
        <v>140</v>
      </c>
      <c r="D24" s="81">
        <v>255</v>
      </c>
      <c r="E24" s="81">
        <v>19.989999999999998</v>
      </c>
      <c r="F24" s="81">
        <v>16.809999999999999</v>
      </c>
      <c r="G24" s="81">
        <v>9.5</v>
      </c>
      <c r="H24" s="25"/>
    </row>
    <row r="25" spans="1:8" ht="15">
      <c r="A25" s="51"/>
      <c r="B25" s="93" t="s">
        <v>80</v>
      </c>
      <c r="C25" s="96">
        <v>70</v>
      </c>
      <c r="D25" s="79">
        <v>49.6</v>
      </c>
      <c r="E25" s="79">
        <v>9.69</v>
      </c>
      <c r="F25" s="79">
        <v>0.32</v>
      </c>
      <c r="G25" s="79">
        <v>1.51</v>
      </c>
      <c r="H25" s="25"/>
    </row>
    <row r="26" spans="1:8" ht="15">
      <c r="A26" s="51"/>
      <c r="B26" s="93" t="s">
        <v>24</v>
      </c>
      <c r="C26" s="91">
        <v>70</v>
      </c>
      <c r="D26" s="81">
        <v>61.4</v>
      </c>
      <c r="E26" s="81">
        <v>12.76</v>
      </c>
      <c r="F26" s="81">
        <v>0.39</v>
      </c>
      <c r="G26" s="81">
        <v>2.29</v>
      </c>
      <c r="H26" s="25"/>
    </row>
    <row r="27" spans="1:8" ht="15">
      <c r="A27" s="51"/>
      <c r="B27" s="92" t="s">
        <v>52</v>
      </c>
      <c r="C27" s="91">
        <v>50</v>
      </c>
      <c r="D27" s="81">
        <v>50.5</v>
      </c>
      <c r="E27" s="81">
        <v>5.35</v>
      </c>
      <c r="F27" s="81">
        <v>2.11</v>
      </c>
      <c r="G27" s="81">
        <v>0.61699999999999999</v>
      </c>
      <c r="H27" s="25"/>
    </row>
    <row r="28" spans="1:8" ht="15">
      <c r="A28" s="51"/>
      <c r="B28" s="92" t="s">
        <v>53</v>
      </c>
      <c r="C28" s="91">
        <v>50</v>
      </c>
      <c r="D28" s="83">
        <v>53.6</v>
      </c>
      <c r="E28" s="83">
        <v>4.45</v>
      </c>
      <c r="F28" s="83">
        <v>2.9</v>
      </c>
      <c r="G28" s="83">
        <v>1.1000000000000001</v>
      </c>
      <c r="H28" s="25"/>
    </row>
    <row r="29" spans="1:8">
      <c r="A29" s="51"/>
      <c r="B29" s="98" t="s">
        <v>9</v>
      </c>
      <c r="C29" s="128">
        <v>100</v>
      </c>
      <c r="D29" s="83">
        <v>54.8</v>
      </c>
      <c r="E29" s="83">
        <v>4.75</v>
      </c>
      <c r="F29" s="83">
        <v>2.5499999999999998</v>
      </c>
      <c r="G29" s="83">
        <v>3.22</v>
      </c>
      <c r="H29" s="69"/>
    </row>
    <row r="30" spans="1:8" ht="15">
      <c r="A30" s="51"/>
      <c r="B30" s="98" t="s">
        <v>43</v>
      </c>
      <c r="C30" s="99">
        <v>50</v>
      </c>
      <c r="D30" s="83">
        <v>115</v>
      </c>
      <c r="E30" s="83">
        <v>24.6</v>
      </c>
      <c r="F30" s="83">
        <v>0.83</v>
      </c>
      <c r="G30" s="83">
        <v>3.94</v>
      </c>
      <c r="H30" s="40"/>
    </row>
    <row r="31" spans="1:8" ht="15">
      <c r="A31" s="52"/>
      <c r="B31" s="132" t="s">
        <v>16</v>
      </c>
      <c r="C31" s="10">
        <v>100</v>
      </c>
      <c r="D31" s="10">
        <v>46.4</v>
      </c>
      <c r="E31" s="10">
        <v>14.1</v>
      </c>
      <c r="F31" s="10">
        <v>0</v>
      </c>
      <c r="G31" s="10">
        <v>0.3</v>
      </c>
      <c r="H31" s="25"/>
    </row>
    <row r="32" spans="1:8" ht="15">
      <c r="A32" s="19"/>
      <c r="B32" s="53" t="s">
        <v>10</v>
      </c>
      <c r="C32" s="18"/>
      <c r="D32" s="23">
        <f>SUM(D24:D31)</f>
        <v>686.3</v>
      </c>
      <c r="E32" s="23">
        <f>SUM(E24:E31)</f>
        <v>95.69</v>
      </c>
      <c r="F32" s="23">
        <f>SUM(F24:F31)</f>
        <v>25.909999999999997</v>
      </c>
      <c r="G32" s="23">
        <f>SUM(G24:G31)</f>
        <v>22.477000000000004</v>
      </c>
      <c r="H32" s="25"/>
    </row>
    <row r="33" spans="1:8" ht="23.25">
      <c r="A33" s="24"/>
      <c r="B33" s="12"/>
      <c r="C33" s="40"/>
      <c r="D33" s="25"/>
      <c r="E33" s="25"/>
      <c r="F33" s="25"/>
      <c r="G33" s="25"/>
      <c r="H33" s="25"/>
    </row>
    <row r="34" spans="1:8" ht="23.25" customHeight="1">
      <c r="A34" s="13" t="s">
        <v>14</v>
      </c>
      <c r="B34" s="26"/>
      <c r="C34" s="27" t="s">
        <v>1</v>
      </c>
      <c r="D34" s="27" t="s">
        <v>2</v>
      </c>
      <c r="E34" s="27" t="s">
        <v>3</v>
      </c>
      <c r="F34" s="27" t="s">
        <v>4</v>
      </c>
      <c r="G34" s="27" t="s">
        <v>5</v>
      </c>
      <c r="H34" s="25"/>
    </row>
    <row r="35" spans="1:8" ht="15">
      <c r="A35" s="16" t="s">
        <v>6</v>
      </c>
      <c r="B35" s="82" t="s">
        <v>81</v>
      </c>
      <c r="C35" s="87">
        <v>250</v>
      </c>
      <c r="D35" s="81">
        <v>220.8</v>
      </c>
      <c r="E35" s="81">
        <v>18.559999999999999</v>
      </c>
      <c r="F35" s="81">
        <v>16.920000000000002</v>
      </c>
      <c r="G35" s="81">
        <v>10.31</v>
      </c>
      <c r="H35" s="25"/>
    </row>
    <row r="36" spans="1:8" ht="15">
      <c r="A36" s="16"/>
      <c r="B36" s="86" t="s">
        <v>54</v>
      </c>
      <c r="C36" s="81">
        <v>160</v>
      </c>
      <c r="D36" s="89">
        <v>270.39999999999998</v>
      </c>
      <c r="E36" s="89">
        <v>41.95</v>
      </c>
      <c r="F36" s="89">
        <v>2.42</v>
      </c>
      <c r="G36" s="89">
        <v>4.74</v>
      </c>
      <c r="H36" s="25"/>
    </row>
    <row r="37" spans="1:8" ht="15">
      <c r="A37" s="16"/>
      <c r="B37" s="84" t="s">
        <v>9</v>
      </c>
      <c r="C37" s="85">
        <v>100</v>
      </c>
      <c r="D37" s="83">
        <v>54.8</v>
      </c>
      <c r="E37" s="83">
        <v>4.75</v>
      </c>
      <c r="F37" s="83">
        <v>2.5499999999999998</v>
      </c>
      <c r="G37" s="83">
        <v>3.22</v>
      </c>
      <c r="H37" s="25"/>
    </row>
    <row r="38" spans="1:8" ht="15">
      <c r="A38" s="21"/>
      <c r="B38" s="84" t="s">
        <v>43</v>
      </c>
      <c r="C38" s="83">
        <v>50</v>
      </c>
      <c r="D38" s="83">
        <v>115</v>
      </c>
      <c r="E38" s="83">
        <v>24.6</v>
      </c>
      <c r="F38" s="83">
        <v>0.83</v>
      </c>
      <c r="G38" s="83">
        <v>3.94</v>
      </c>
      <c r="H38" s="25"/>
    </row>
    <row r="39" spans="1:8" ht="14.25" customHeight="1">
      <c r="A39" s="43"/>
      <c r="B39" s="86" t="s">
        <v>26</v>
      </c>
      <c r="C39" s="81">
        <v>100</v>
      </c>
      <c r="D39" s="81">
        <v>26.7</v>
      </c>
      <c r="E39" s="81">
        <v>6.2</v>
      </c>
      <c r="F39" s="81">
        <v>0.2</v>
      </c>
      <c r="G39" s="81">
        <v>1.1299999999999999</v>
      </c>
      <c r="H39" s="44"/>
    </row>
    <row r="40" spans="1:8" ht="15">
      <c r="A40" s="21"/>
      <c r="B40" s="29" t="s">
        <v>10</v>
      </c>
      <c r="C40" s="18"/>
      <c r="D40" s="23">
        <f>SUM(D35:D39)</f>
        <v>687.7</v>
      </c>
      <c r="E40" s="23">
        <f>SUM(E35:E39)</f>
        <v>96.060000000000016</v>
      </c>
      <c r="F40" s="23">
        <f>SUM(F35:F39)</f>
        <v>22.92</v>
      </c>
      <c r="G40" s="23">
        <f>SUM(G35:G39)</f>
        <v>23.34</v>
      </c>
      <c r="H40" s="25"/>
    </row>
    <row r="41" spans="1:8" ht="23.25">
      <c r="A41" s="24"/>
      <c r="B41" s="12"/>
      <c r="C41" s="25"/>
      <c r="D41" s="25"/>
      <c r="E41" s="25"/>
      <c r="F41" s="25"/>
      <c r="G41" s="25"/>
      <c r="H41" s="25"/>
    </row>
    <row r="42" spans="1:8" ht="23.25" customHeight="1">
      <c r="A42" s="13" t="s">
        <v>15</v>
      </c>
      <c r="B42" s="42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  <c r="H42" s="25"/>
    </row>
    <row r="43" spans="1:8" ht="15">
      <c r="A43" s="50" t="s">
        <v>6</v>
      </c>
      <c r="B43" s="92" t="s">
        <v>55</v>
      </c>
      <c r="C43" s="133">
        <v>140</v>
      </c>
      <c r="D43" s="90">
        <v>255</v>
      </c>
      <c r="E43" s="90">
        <v>12.9</v>
      </c>
      <c r="F43" s="90">
        <v>16.8</v>
      </c>
      <c r="G43" s="90">
        <v>12.2</v>
      </c>
      <c r="H43" s="25"/>
    </row>
    <row r="44" spans="1:8" ht="15">
      <c r="A44" s="50"/>
      <c r="B44" s="93" t="s">
        <v>73</v>
      </c>
      <c r="C44" s="91">
        <v>70</v>
      </c>
      <c r="D44" s="81">
        <v>52.8</v>
      </c>
      <c r="E44" s="81">
        <v>12.2</v>
      </c>
      <c r="F44" s="81">
        <v>7.1999999999999995E-2</v>
      </c>
      <c r="G44" s="81">
        <v>1.37</v>
      </c>
      <c r="H44" s="25"/>
    </row>
    <row r="45" spans="1:8" ht="15">
      <c r="A45" s="50"/>
      <c r="B45" s="130" t="s">
        <v>8</v>
      </c>
      <c r="C45" s="91">
        <v>70</v>
      </c>
      <c r="D45" s="81">
        <v>79.599999999999994</v>
      </c>
      <c r="E45" s="81">
        <v>18.3</v>
      </c>
      <c r="F45" s="81">
        <v>0.161</v>
      </c>
      <c r="G45" s="81">
        <v>1.55</v>
      </c>
      <c r="H45" s="25"/>
    </row>
    <row r="46" spans="1:8" ht="15">
      <c r="A46" s="52"/>
      <c r="B46" s="98" t="s">
        <v>56</v>
      </c>
      <c r="C46" s="99">
        <v>50</v>
      </c>
      <c r="D46" s="83">
        <v>50.4</v>
      </c>
      <c r="E46" s="83">
        <v>6.8</v>
      </c>
      <c r="F46" s="83">
        <v>1.02</v>
      </c>
      <c r="G46" s="83">
        <v>0.84599999999999997</v>
      </c>
      <c r="H46" s="40"/>
    </row>
    <row r="47" spans="1:8" ht="15">
      <c r="A47" s="52"/>
      <c r="B47" s="92" t="s">
        <v>37</v>
      </c>
      <c r="C47" s="91">
        <v>50</v>
      </c>
      <c r="D47" s="81">
        <v>41.6</v>
      </c>
      <c r="E47" s="81">
        <v>5.31</v>
      </c>
      <c r="F47" s="81">
        <v>2.09</v>
      </c>
      <c r="G47" s="81">
        <v>0.46</v>
      </c>
      <c r="H47" s="40"/>
    </row>
    <row r="48" spans="1:8" ht="15">
      <c r="A48" s="52"/>
      <c r="B48" s="98" t="s">
        <v>9</v>
      </c>
      <c r="C48" s="128">
        <v>100</v>
      </c>
      <c r="D48" s="83">
        <v>54.8</v>
      </c>
      <c r="E48" s="83">
        <v>4.75</v>
      </c>
      <c r="F48" s="83">
        <v>2.5499999999999998</v>
      </c>
      <c r="G48" s="83">
        <v>3.22</v>
      </c>
      <c r="H48" s="40"/>
    </row>
    <row r="49" spans="1:8" ht="15">
      <c r="A49" s="51"/>
      <c r="B49" s="98" t="s">
        <v>43</v>
      </c>
      <c r="C49" s="99">
        <v>50</v>
      </c>
      <c r="D49" s="83">
        <v>115</v>
      </c>
      <c r="E49" s="83">
        <v>24.6</v>
      </c>
      <c r="F49" s="83">
        <v>0.83</v>
      </c>
      <c r="G49" s="83">
        <v>3.94</v>
      </c>
      <c r="H49" s="40"/>
    </row>
    <row r="50" spans="1:8" s="6" customFormat="1" ht="15">
      <c r="A50" s="52"/>
      <c r="B50" s="92" t="s">
        <v>13</v>
      </c>
      <c r="C50" s="91">
        <v>100</v>
      </c>
      <c r="D50" s="81">
        <v>48.3</v>
      </c>
      <c r="E50" s="81">
        <v>13.5</v>
      </c>
      <c r="F50" s="81">
        <v>0</v>
      </c>
      <c r="G50" s="81">
        <v>0</v>
      </c>
      <c r="H50" s="25"/>
    </row>
    <row r="51" spans="1:8" ht="15">
      <c r="A51" s="19"/>
      <c r="B51" s="53" t="s">
        <v>10</v>
      </c>
      <c r="C51" s="18"/>
      <c r="D51" s="23">
        <f>SUM(D43:D50)</f>
        <v>697.49999999999989</v>
      </c>
      <c r="E51" s="23">
        <f>SUM(E43:E50)</f>
        <v>98.360000000000014</v>
      </c>
      <c r="F51" s="23">
        <f>SUM(F43:F50)</f>
        <v>23.523</v>
      </c>
      <c r="G51" s="23">
        <f>SUM(G43:G50)</f>
        <v>23.586000000000002</v>
      </c>
      <c r="H51" s="25"/>
    </row>
    <row r="52" spans="1:8" ht="15">
      <c r="A52" s="33"/>
      <c r="B52" s="45"/>
      <c r="C52" s="37"/>
      <c r="D52" s="38"/>
      <c r="E52" s="38"/>
      <c r="F52" s="38"/>
      <c r="G52" s="38"/>
      <c r="H52" s="25"/>
    </row>
    <row r="53" spans="1:8" ht="15">
      <c r="A53" s="25"/>
      <c r="B53" s="152" t="s">
        <v>17</v>
      </c>
      <c r="C53" s="152"/>
      <c r="D53" s="39">
        <f>AVERAGE(D40,D51,D32,D21,D12)</f>
        <v>690.53600000000006</v>
      </c>
      <c r="E53" s="39">
        <f>AVERAGE(E40,E51,E32,E21,E12)</f>
        <v>98.068000000000012</v>
      </c>
      <c r="F53" s="39">
        <f>AVERAGE(F40,F51,F32,F21,F12)</f>
        <v>24.018999999999998</v>
      </c>
      <c r="G53" s="39">
        <f>AVERAGE(G40,G51,G32,G21,G12)</f>
        <v>23.926200000000001</v>
      </c>
      <c r="H53" s="25"/>
    </row>
    <row r="54" spans="1:8" ht="15">
      <c r="A54" s="34" t="s">
        <v>20</v>
      </c>
      <c r="B54" s="25"/>
      <c r="C54" s="25"/>
      <c r="D54" s="40" t="s">
        <v>19</v>
      </c>
      <c r="E54" s="25"/>
      <c r="F54" s="25"/>
      <c r="G54" s="25"/>
      <c r="H54" s="25"/>
    </row>
    <row r="55" spans="1:8" ht="15">
      <c r="A55" s="25"/>
      <c r="B55" s="25"/>
      <c r="C55" s="25"/>
      <c r="D55" s="25"/>
      <c r="E55" s="25"/>
      <c r="F55" s="25"/>
      <c r="G55" s="25"/>
      <c r="H55" s="25"/>
    </row>
  </sheetData>
  <mergeCells count="1">
    <mergeCell ref="B53:C53"/>
  </mergeCells>
  <hyperlinks>
    <hyperlink ref="B31" display="Pirn " xr:uid="{DC942009-372D-4201-8092-B48B1D43384A}"/>
  </hyperlinks>
  <pageMargins left="0.70000000000000007" right="0.70000000000000007" top="1.1437007874015745" bottom="1.1437007874015745" header="0.74999999999999989" footer="0.74999999999999989"/>
  <pageSetup paperSize="9" scale="6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3"/>
  <sheetViews>
    <sheetView topLeftCell="A25" workbookViewId="0">
      <selection activeCell="R16" sqref="R16"/>
    </sheetView>
  </sheetViews>
  <sheetFormatPr defaultColWidth="8.5" defaultRowHeight="14.25"/>
  <cols>
    <col min="1" max="1" width="14.25" style="1" customWidth="1"/>
    <col min="2" max="2" width="44.62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8" width="8.5" style="1" customWidth="1"/>
    <col min="9" max="16384" width="8.5" style="1"/>
  </cols>
  <sheetData>
    <row r="1" spans="1:7" ht="18">
      <c r="B1" s="5"/>
    </row>
    <row r="2" spans="1:7" ht="45" customHeight="1">
      <c r="A2" s="115" t="s">
        <v>32</v>
      </c>
      <c r="B2" s="12"/>
      <c r="C2" s="2"/>
    </row>
    <row r="3" spans="1:7" ht="23.25" customHeight="1">
      <c r="A3" s="145" t="s">
        <v>0</v>
      </c>
      <c r="B3" s="129"/>
      <c r="C3" s="146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 ht="15">
      <c r="A4" s="50" t="s">
        <v>6</v>
      </c>
      <c r="B4" s="92" t="s">
        <v>82</v>
      </c>
      <c r="C4" s="91">
        <v>140</v>
      </c>
      <c r="D4" s="81">
        <v>236</v>
      </c>
      <c r="E4" s="81">
        <v>10.78</v>
      </c>
      <c r="F4" s="81">
        <v>16.7</v>
      </c>
      <c r="G4" s="81">
        <v>10.5</v>
      </c>
    </row>
    <row r="5" spans="1:7">
      <c r="A5" s="51"/>
      <c r="B5" s="94" t="s">
        <v>76</v>
      </c>
      <c r="C5" s="91">
        <v>70</v>
      </c>
      <c r="D5" s="81">
        <v>107</v>
      </c>
      <c r="E5" s="81">
        <v>22.4</v>
      </c>
      <c r="F5" s="81">
        <v>0.66800000000000004</v>
      </c>
      <c r="G5" s="81">
        <v>3.61</v>
      </c>
    </row>
    <row r="6" spans="1:7">
      <c r="A6" s="51"/>
      <c r="B6" s="130" t="s">
        <v>8</v>
      </c>
      <c r="C6" s="91">
        <v>70</v>
      </c>
      <c r="D6" s="81">
        <v>79.599999999999994</v>
      </c>
      <c r="E6" s="81">
        <v>18.3</v>
      </c>
      <c r="F6" s="81">
        <v>0.161</v>
      </c>
      <c r="G6" s="81">
        <v>1.55</v>
      </c>
    </row>
    <row r="7" spans="1:7">
      <c r="A7" s="52"/>
      <c r="B7" s="92" t="s">
        <v>33</v>
      </c>
      <c r="C7" s="91">
        <v>50</v>
      </c>
      <c r="D7" s="81">
        <v>31.43</v>
      </c>
      <c r="E7" s="81">
        <v>3.96</v>
      </c>
      <c r="F7" s="81">
        <v>1.23</v>
      </c>
      <c r="G7" s="81">
        <v>0.74</v>
      </c>
    </row>
    <row r="8" spans="1:7">
      <c r="A8" s="51"/>
      <c r="B8" s="92" t="s">
        <v>83</v>
      </c>
      <c r="C8" s="91">
        <v>50</v>
      </c>
      <c r="D8" s="81">
        <v>55.4</v>
      </c>
      <c r="E8" s="81">
        <v>4.4000000000000004</v>
      </c>
      <c r="F8" s="81">
        <v>1.67</v>
      </c>
      <c r="G8" s="81">
        <v>0.29699999999999999</v>
      </c>
    </row>
    <row r="9" spans="1:7">
      <c r="A9" s="51"/>
      <c r="B9" s="98" t="s">
        <v>9</v>
      </c>
      <c r="C9" s="128">
        <v>100</v>
      </c>
      <c r="D9" s="83">
        <v>54.8</v>
      </c>
      <c r="E9" s="83">
        <v>4.75</v>
      </c>
      <c r="F9" s="83">
        <v>2.5499999999999998</v>
      </c>
      <c r="G9" s="83">
        <v>3.22</v>
      </c>
    </row>
    <row r="10" spans="1:7">
      <c r="A10" s="51"/>
      <c r="B10" s="98" t="s">
        <v>43</v>
      </c>
      <c r="C10" s="99">
        <v>50</v>
      </c>
      <c r="D10" s="83">
        <v>115</v>
      </c>
      <c r="E10" s="83">
        <v>24.6</v>
      </c>
      <c r="F10" s="83">
        <v>0.83</v>
      </c>
      <c r="G10" s="83">
        <v>3.94</v>
      </c>
    </row>
    <row r="11" spans="1:7">
      <c r="A11" s="52"/>
      <c r="B11" s="92" t="s">
        <v>16</v>
      </c>
      <c r="C11" s="91">
        <v>100</v>
      </c>
      <c r="D11" s="81">
        <v>46.4</v>
      </c>
      <c r="E11" s="81">
        <v>14.1</v>
      </c>
      <c r="F11" s="81">
        <v>0</v>
      </c>
      <c r="G11" s="81">
        <v>0.3</v>
      </c>
    </row>
    <row r="12" spans="1:7">
      <c r="A12" s="21"/>
      <c r="B12" s="53" t="s">
        <v>10</v>
      </c>
      <c r="C12" s="32"/>
      <c r="D12" s="54">
        <f>SUM(D4:D11)</f>
        <v>725.63</v>
      </c>
      <c r="E12" s="54">
        <f t="shared" ref="E12:G12" si="0">SUM(E4:E11)</f>
        <v>103.28999999999999</v>
      </c>
      <c r="F12" s="54">
        <f t="shared" si="0"/>
        <v>23.809000000000001</v>
      </c>
      <c r="G12" s="54">
        <f t="shared" si="0"/>
        <v>24.157</v>
      </c>
    </row>
    <row r="13" spans="1:7" ht="23.25">
      <c r="A13" s="33"/>
      <c r="B13" s="12"/>
      <c r="C13" s="25"/>
      <c r="D13" s="25"/>
      <c r="E13" s="25"/>
      <c r="F13" s="25"/>
      <c r="G13" s="25"/>
    </row>
    <row r="14" spans="1:7" ht="23.25" customHeight="1">
      <c r="A14" s="13" t="s">
        <v>11</v>
      </c>
      <c r="B14" s="42"/>
      <c r="C14" s="15" t="s">
        <v>1</v>
      </c>
      <c r="D14" s="15" t="s">
        <v>2</v>
      </c>
      <c r="E14" s="15" t="s">
        <v>3</v>
      </c>
      <c r="F14" s="15" t="s">
        <v>4</v>
      </c>
      <c r="G14" s="15" t="s">
        <v>5</v>
      </c>
    </row>
    <row r="15" spans="1:7" ht="15">
      <c r="A15" s="16" t="s">
        <v>6</v>
      </c>
      <c r="B15" s="82" t="s">
        <v>84</v>
      </c>
      <c r="C15" s="81">
        <v>250</v>
      </c>
      <c r="D15" s="81">
        <v>251</v>
      </c>
      <c r="E15" s="81">
        <v>19.7</v>
      </c>
      <c r="F15" s="81">
        <v>12.3</v>
      </c>
      <c r="G15" s="81">
        <v>11.5</v>
      </c>
    </row>
    <row r="16" spans="1:7" ht="15">
      <c r="A16" s="16"/>
      <c r="B16" s="88" t="s">
        <v>57</v>
      </c>
      <c r="C16" s="87">
        <v>160</v>
      </c>
      <c r="D16" s="81">
        <v>244.9</v>
      </c>
      <c r="E16" s="81">
        <v>44.85</v>
      </c>
      <c r="F16" s="81">
        <v>7.86</v>
      </c>
      <c r="G16" s="81">
        <v>4.3</v>
      </c>
    </row>
    <row r="17" spans="1:7" ht="15">
      <c r="A17" s="16"/>
      <c r="B17" s="84" t="s">
        <v>9</v>
      </c>
      <c r="C17" s="85">
        <v>100</v>
      </c>
      <c r="D17" s="83">
        <v>54.8</v>
      </c>
      <c r="E17" s="83">
        <v>4.75</v>
      </c>
      <c r="F17" s="83">
        <v>2.5499999999999998</v>
      </c>
      <c r="G17" s="83">
        <v>3.22</v>
      </c>
    </row>
    <row r="18" spans="1:7" ht="15">
      <c r="A18" s="16"/>
      <c r="B18" s="84" t="s">
        <v>43</v>
      </c>
      <c r="C18" s="83">
        <v>50</v>
      </c>
      <c r="D18" s="83">
        <v>115</v>
      </c>
      <c r="E18" s="83">
        <v>24.6</v>
      </c>
      <c r="F18" s="83">
        <v>0.83</v>
      </c>
      <c r="G18" s="83">
        <v>3.94</v>
      </c>
    </row>
    <row r="19" spans="1:7">
      <c r="A19" s="19"/>
      <c r="B19" s="86" t="s">
        <v>41</v>
      </c>
      <c r="C19" s="81">
        <v>100</v>
      </c>
      <c r="D19" s="81">
        <v>26.7</v>
      </c>
      <c r="E19" s="81">
        <v>6.2</v>
      </c>
      <c r="F19" s="81">
        <v>0.2</v>
      </c>
      <c r="G19" s="81">
        <v>1.1299999999999999</v>
      </c>
    </row>
    <row r="20" spans="1:7">
      <c r="A20" s="19"/>
      <c r="B20" s="29" t="s">
        <v>10</v>
      </c>
      <c r="C20" s="18"/>
      <c r="D20" s="23">
        <f>SUM(D15:D19)</f>
        <v>692.4</v>
      </c>
      <c r="E20" s="23">
        <f t="shared" ref="E20:G20" si="1">SUM(E15:E19)</f>
        <v>100.10000000000001</v>
      </c>
      <c r="F20" s="23">
        <f t="shared" si="1"/>
        <v>23.74</v>
      </c>
      <c r="G20" s="23">
        <f t="shared" si="1"/>
        <v>24.09</v>
      </c>
    </row>
    <row r="21" spans="1:7" ht="23.25">
      <c r="A21" s="33"/>
      <c r="B21" s="12"/>
      <c r="C21" s="25"/>
      <c r="D21" s="25"/>
      <c r="E21" s="25"/>
      <c r="F21" s="25"/>
      <c r="G21" s="25"/>
    </row>
    <row r="22" spans="1:7" ht="23.25" customHeight="1">
      <c r="A22" s="145" t="s">
        <v>12</v>
      </c>
      <c r="B22" s="129"/>
      <c r="C22" s="146" t="s">
        <v>1</v>
      </c>
      <c r="D22" s="15" t="s">
        <v>2</v>
      </c>
      <c r="E22" s="15" t="s">
        <v>3</v>
      </c>
      <c r="F22" s="15" t="s">
        <v>4</v>
      </c>
      <c r="G22" s="15" t="s">
        <v>5</v>
      </c>
    </row>
    <row r="23" spans="1:7" ht="17.25" customHeight="1">
      <c r="A23" s="50" t="s">
        <v>6</v>
      </c>
      <c r="B23" s="112" t="s">
        <v>25</v>
      </c>
      <c r="C23" s="138">
        <v>140</v>
      </c>
      <c r="D23" s="95">
        <v>250</v>
      </c>
      <c r="E23" s="95">
        <v>9.6</v>
      </c>
      <c r="F23" s="95">
        <v>15.97</v>
      </c>
      <c r="G23" s="95">
        <v>10</v>
      </c>
    </row>
    <row r="24" spans="1:7" ht="14.1" customHeight="1">
      <c r="A24" s="50"/>
      <c r="B24" s="130" t="s">
        <v>8</v>
      </c>
      <c r="C24" s="91">
        <v>70</v>
      </c>
      <c r="D24" s="81">
        <v>79.599999999999994</v>
      </c>
      <c r="E24" s="81">
        <v>18.3</v>
      </c>
      <c r="F24" s="81">
        <v>0.161</v>
      </c>
      <c r="G24" s="81">
        <v>1.55</v>
      </c>
    </row>
    <row r="25" spans="1:7">
      <c r="A25" s="51"/>
      <c r="B25" s="93" t="s">
        <v>80</v>
      </c>
      <c r="C25" s="91">
        <v>70</v>
      </c>
      <c r="D25" s="81">
        <v>49.6</v>
      </c>
      <c r="E25" s="81">
        <v>10.5</v>
      </c>
      <c r="F25" s="81">
        <v>0.34200000000000003</v>
      </c>
      <c r="G25" s="81">
        <v>1.51</v>
      </c>
    </row>
    <row r="26" spans="1:7">
      <c r="A26" s="51"/>
      <c r="B26" s="92" t="s">
        <v>85</v>
      </c>
      <c r="C26" s="147">
        <v>50</v>
      </c>
      <c r="D26" s="95">
        <v>50.6</v>
      </c>
      <c r="E26" s="95">
        <v>5.36</v>
      </c>
      <c r="F26" s="95">
        <v>1.61</v>
      </c>
      <c r="G26" s="95">
        <v>0.63600000000000001</v>
      </c>
    </row>
    <row r="27" spans="1:7">
      <c r="A27" s="51"/>
      <c r="B27" s="93" t="s">
        <v>39</v>
      </c>
      <c r="C27" s="91">
        <v>50</v>
      </c>
      <c r="D27" s="81">
        <v>50.1</v>
      </c>
      <c r="E27" s="81">
        <v>5.19</v>
      </c>
      <c r="F27" s="81">
        <v>1.6</v>
      </c>
      <c r="G27" s="81">
        <v>0.45300000000000001</v>
      </c>
    </row>
    <row r="28" spans="1:7">
      <c r="A28" s="51"/>
      <c r="B28" s="98" t="s">
        <v>9</v>
      </c>
      <c r="C28" s="128">
        <v>100</v>
      </c>
      <c r="D28" s="83">
        <v>54.8</v>
      </c>
      <c r="E28" s="83">
        <v>4.75</v>
      </c>
      <c r="F28" s="83">
        <v>2.5499999999999998</v>
      </c>
      <c r="G28" s="83">
        <v>3.22</v>
      </c>
    </row>
    <row r="29" spans="1:7">
      <c r="A29" s="51"/>
      <c r="B29" s="98" t="s">
        <v>43</v>
      </c>
      <c r="C29" s="99">
        <v>50</v>
      </c>
      <c r="D29" s="83">
        <v>115</v>
      </c>
      <c r="E29" s="83">
        <v>24.6</v>
      </c>
      <c r="F29" s="83">
        <v>0.83</v>
      </c>
      <c r="G29" s="83">
        <v>3.94</v>
      </c>
    </row>
    <row r="30" spans="1:7">
      <c r="A30" s="51"/>
      <c r="B30" s="92" t="s">
        <v>13</v>
      </c>
      <c r="C30" s="91">
        <v>100</v>
      </c>
      <c r="D30" s="81">
        <v>48.3</v>
      </c>
      <c r="E30" s="81">
        <v>13.5</v>
      </c>
      <c r="F30" s="81">
        <v>0</v>
      </c>
      <c r="G30" s="81">
        <v>0</v>
      </c>
    </row>
    <row r="31" spans="1:7">
      <c r="A31" s="19"/>
      <c r="B31" s="53" t="s">
        <v>10</v>
      </c>
      <c r="C31" s="18"/>
      <c r="D31" s="23">
        <f>SUM(D23:D30)</f>
        <v>698</v>
      </c>
      <c r="E31" s="23">
        <f t="shared" ref="E31:G31" si="2">SUM(E23:E30)</f>
        <v>91.8</v>
      </c>
      <c r="F31" s="23">
        <f t="shared" si="2"/>
        <v>23.062999999999999</v>
      </c>
      <c r="G31" s="23">
        <f t="shared" si="2"/>
        <v>21.309000000000001</v>
      </c>
    </row>
    <row r="32" spans="1:7" ht="23.25">
      <c r="A32" s="33"/>
      <c r="B32" s="12"/>
      <c r="C32" s="40"/>
      <c r="D32" s="25"/>
      <c r="E32" s="25"/>
      <c r="F32" s="25"/>
      <c r="G32" s="25"/>
    </row>
    <row r="33" spans="1:12" ht="23.25" customHeight="1">
      <c r="A33" s="13" t="s">
        <v>14</v>
      </c>
      <c r="B33" s="42"/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</row>
    <row r="34" spans="1:12" ht="15">
      <c r="A34" s="16" t="s">
        <v>6</v>
      </c>
      <c r="B34" s="86" t="s">
        <v>86</v>
      </c>
      <c r="C34" s="81">
        <v>250</v>
      </c>
      <c r="D34" s="81">
        <v>249</v>
      </c>
      <c r="E34" s="81">
        <v>26.7</v>
      </c>
      <c r="F34" s="81">
        <v>17.59</v>
      </c>
      <c r="G34" s="81">
        <v>13</v>
      </c>
    </row>
    <row r="35" spans="1:12" ht="15">
      <c r="A35" s="16"/>
      <c r="B35" s="82" t="s">
        <v>58</v>
      </c>
      <c r="C35" s="83">
        <v>160</v>
      </c>
      <c r="D35" s="83">
        <v>217</v>
      </c>
      <c r="E35" s="83">
        <v>30.78</v>
      </c>
      <c r="F35" s="83">
        <v>3.05</v>
      </c>
      <c r="G35" s="83">
        <v>4.51</v>
      </c>
    </row>
    <row r="36" spans="1:12" ht="15">
      <c r="A36" s="16"/>
      <c r="B36" s="84" t="s">
        <v>9</v>
      </c>
      <c r="C36" s="85">
        <v>100</v>
      </c>
      <c r="D36" s="83">
        <v>54.8</v>
      </c>
      <c r="E36" s="83">
        <v>4.75</v>
      </c>
      <c r="F36" s="83">
        <v>2.5499999999999998</v>
      </c>
      <c r="G36" s="83">
        <v>3.22</v>
      </c>
    </row>
    <row r="37" spans="1:12">
      <c r="A37" s="21"/>
      <c r="B37" s="84" t="s">
        <v>43</v>
      </c>
      <c r="C37" s="83">
        <v>50</v>
      </c>
      <c r="D37" s="83">
        <v>115</v>
      </c>
      <c r="E37" s="83">
        <v>24.6</v>
      </c>
      <c r="F37" s="83">
        <v>0.83</v>
      </c>
      <c r="G37" s="83">
        <v>3.94</v>
      </c>
    </row>
    <row r="38" spans="1:12">
      <c r="A38" s="19"/>
      <c r="B38" s="86" t="s">
        <v>68</v>
      </c>
      <c r="C38" s="81">
        <v>100</v>
      </c>
      <c r="D38" s="81">
        <v>32.4</v>
      </c>
      <c r="E38" s="81">
        <v>8.5</v>
      </c>
      <c r="F38" s="81">
        <v>0.2</v>
      </c>
      <c r="G38" s="81">
        <v>0.6</v>
      </c>
    </row>
    <row r="39" spans="1:12">
      <c r="A39" s="19"/>
      <c r="B39" s="29" t="s">
        <v>10</v>
      </c>
      <c r="C39" s="18"/>
      <c r="D39" s="23">
        <f>SUM(D34:D38)</f>
        <v>668.19999999999993</v>
      </c>
      <c r="E39" s="23">
        <f>SUM(E34:E38)</f>
        <v>95.330000000000013</v>
      </c>
      <c r="F39" s="23">
        <f>SUM(F34:F38)</f>
        <v>24.22</v>
      </c>
      <c r="G39" s="23">
        <f>SUM(G34:G38)</f>
        <v>25.27</v>
      </c>
    </row>
    <row r="40" spans="1:12" ht="23.25">
      <c r="A40" s="33"/>
      <c r="B40" s="12"/>
      <c r="C40" s="25"/>
      <c r="D40" s="25"/>
      <c r="E40" s="25"/>
      <c r="F40" s="25"/>
      <c r="G40" s="25"/>
    </row>
    <row r="41" spans="1:12" ht="23.25" customHeight="1">
      <c r="A41" s="13" t="s">
        <v>15</v>
      </c>
      <c r="B41" s="42"/>
      <c r="C41" s="15" t="s">
        <v>1</v>
      </c>
      <c r="D41" s="27" t="s">
        <v>2</v>
      </c>
      <c r="E41" s="27" t="s">
        <v>3</v>
      </c>
      <c r="F41" s="27" t="s">
        <v>4</v>
      </c>
      <c r="G41" s="27" t="s">
        <v>5</v>
      </c>
    </row>
    <row r="42" spans="1:12" ht="15">
      <c r="A42" s="50" t="s">
        <v>6</v>
      </c>
      <c r="B42" s="149" t="s">
        <v>34</v>
      </c>
      <c r="C42" s="91">
        <v>140</v>
      </c>
      <c r="D42" s="81">
        <v>253</v>
      </c>
      <c r="E42" s="81">
        <v>18.649999999999999</v>
      </c>
      <c r="F42" s="81">
        <v>14.8</v>
      </c>
      <c r="G42" s="81">
        <v>11.4</v>
      </c>
    </row>
    <row r="43" spans="1:12">
      <c r="A43" s="51"/>
      <c r="B43" s="93" t="s">
        <v>8</v>
      </c>
      <c r="C43" s="91">
        <v>70</v>
      </c>
      <c r="D43" s="81">
        <v>85.7</v>
      </c>
      <c r="E43" s="81">
        <v>16.399999999999999</v>
      </c>
      <c r="F43" s="81">
        <v>0.55400000000000005</v>
      </c>
      <c r="G43" s="81">
        <v>2.84</v>
      </c>
      <c r="H43" s="2"/>
      <c r="I43" s="2"/>
      <c r="J43" s="2"/>
      <c r="K43" s="2"/>
      <c r="L43" s="2"/>
    </row>
    <row r="44" spans="1:12">
      <c r="A44" s="51"/>
      <c r="B44" s="93" t="s">
        <v>7</v>
      </c>
      <c r="C44" s="91">
        <v>70</v>
      </c>
      <c r="D44" s="81">
        <v>55.9</v>
      </c>
      <c r="E44" s="81">
        <v>11.6</v>
      </c>
      <c r="F44" s="81">
        <v>0.35</v>
      </c>
      <c r="G44" s="81">
        <v>2.09</v>
      </c>
      <c r="H44" s="2"/>
      <c r="I44" s="2"/>
      <c r="J44" s="2"/>
      <c r="K44" s="2"/>
      <c r="L44" s="2"/>
    </row>
    <row r="45" spans="1:12">
      <c r="A45" s="51"/>
      <c r="B45" s="92" t="s">
        <v>59</v>
      </c>
      <c r="C45" s="91">
        <v>50</v>
      </c>
      <c r="D45" s="81">
        <v>40</v>
      </c>
      <c r="E45" s="81">
        <v>4.4800000000000004</v>
      </c>
      <c r="F45" s="81">
        <v>2.12</v>
      </c>
      <c r="G45" s="81">
        <v>0.69899999999999995</v>
      </c>
      <c r="H45" s="2"/>
      <c r="I45" s="2"/>
      <c r="J45" s="2"/>
      <c r="K45" s="2"/>
      <c r="L45" s="2"/>
    </row>
    <row r="46" spans="1:12">
      <c r="A46" s="51"/>
      <c r="B46" s="92" t="s">
        <v>38</v>
      </c>
      <c r="C46" s="91">
        <v>50</v>
      </c>
      <c r="D46" s="81">
        <v>54.3</v>
      </c>
      <c r="E46" s="81">
        <v>6.48</v>
      </c>
      <c r="F46" s="81">
        <v>2.12</v>
      </c>
      <c r="G46" s="81">
        <v>0.69899999999999995</v>
      </c>
      <c r="H46" s="2"/>
      <c r="I46" s="2"/>
      <c r="J46" s="2"/>
      <c r="K46" s="2"/>
      <c r="L46" s="2"/>
    </row>
    <row r="47" spans="1:12">
      <c r="A47" s="51"/>
      <c r="B47" s="98" t="s">
        <v>9</v>
      </c>
      <c r="C47" s="128">
        <v>100</v>
      </c>
      <c r="D47" s="83">
        <v>54.8</v>
      </c>
      <c r="E47" s="83">
        <v>4.75</v>
      </c>
      <c r="F47" s="83">
        <v>2.5499999999999998</v>
      </c>
      <c r="G47" s="83">
        <v>3.22</v>
      </c>
      <c r="H47" s="2"/>
      <c r="I47" s="2"/>
      <c r="J47" s="2"/>
      <c r="K47" s="2"/>
      <c r="L47" s="2"/>
    </row>
    <row r="48" spans="1:12">
      <c r="A48" s="51"/>
      <c r="B48" s="98" t="s">
        <v>43</v>
      </c>
      <c r="C48" s="148">
        <v>50</v>
      </c>
      <c r="D48" s="117">
        <v>115</v>
      </c>
      <c r="E48" s="117">
        <v>24.6</v>
      </c>
      <c r="F48" s="117">
        <v>0.83</v>
      </c>
      <c r="G48" s="117">
        <v>3.94</v>
      </c>
      <c r="H48" s="2"/>
      <c r="I48" s="2"/>
      <c r="J48" s="2"/>
      <c r="K48" s="2"/>
      <c r="L48" s="2"/>
    </row>
    <row r="49" spans="1:7">
      <c r="A49" s="51"/>
      <c r="B49" s="92" t="s">
        <v>13</v>
      </c>
      <c r="C49" s="91">
        <v>100</v>
      </c>
      <c r="D49" s="81">
        <v>48.3</v>
      </c>
      <c r="E49" s="81">
        <v>13.5</v>
      </c>
      <c r="F49" s="81">
        <v>0</v>
      </c>
      <c r="G49" s="81">
        <v>0</v>
      </c>
    </row>
    <row r="50" spans="1:7">
      <c r="A50" s="21"/>
      <c r="B50" s="53" t="s">
        <v>10</v>
      </c>
      <c r="C50" s="32"/>
      <c r="D50" s="23">
        <f>SUM(D42:D49)</f>
        <v>706.99999999999989</v>
      </c>
      <c r="E50" s="23">
        <f>SUM(E42:E49)</f>
        <v>100.46000000000001</v>
      </c>
      <c r="F50" s="23">
        <f>SUM(F42:F49)</f>
        <v>23.324000000000002</v>
      </c>
      <c r="G50" s="23">
        <f>SUM(G42:G49)</f>
        <v>24.888000000000002</v>
      </c>
    </row>
    <row r="51" spans="1:7">
      <c r="A51" s="24"/>
      <c r="B51" s="45"/>
      <c r="C51" s="37"/>
      <c r="D51" s="38"/>
      <c r="E51" s="38"/>
      <c r="F51" s="38"/>
      <c r="G51" s="38"/>
    </row>
    <row r="52" spans="1:7" ht="15">
      <c r="A52" s="25"/>
      <c r="B52" s="152" t="s">
        <v>17</v>
      </c>
      <c r="C52" s="152"/>
      <c r="D52" s="48">
        <f>AVERAGE(D39,D50,D31,D20,D12)</f>
        <v>698.24599999999998</v>
      </c>
      <c r="E52" s="48">
        <f>AVERAGE(E39,E50,E31,E20,E12)</f>
        <v>98.195999999999998</v>
      </c>
      <c r="F52" s="48">
        <f>AVERAGE(F39,F50,F31,F20,F12)</f>
        <v>23.6312</v>
      </c>
      <c r="G52" s="48">
        <f>AVERAGE(G39,G50,G31,G20,G12)</f>
        <v>23.942799999999998</v>
      </c>
    </row>
    <row r="53" spans="1:7" ht="15">
      <c r="A53" s="34" t="s">
        <v>20</v>
      </c>
      <c r="B53" s="34"/>
      <c r="C53" s="25"/>
      <c r="D53" s="40" t="s">
        <v>19</v>
      </c>
      <c r="E53" s="25"/>
      <c r="F53" s="25"/>
      <c r="G53" s="25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topLeftCell="A16" workbookViewId="0">
      <selection activeCell="B49" sqref="B49"/>
    </sheetView>
  </sheetViews>
  <sheetFormatPr defaultColWidth="8.5" defaultRowHeight="14.25"/>
  <cols>
    <col min="1" max="1" width="14.25" style="1" customWidth="1"/>
    <col min="2" max="2" width="44.375" style="1" customWidth="1"/>
    <col min="3" max="3" width="10.75" style="1" customWidth="1"/>
    <col min="4" max="4" width="11" style="1" customWidth="1"/>
    <col min="5" max="5" width="11.5" style="1" customWidth="1"/>
    <col min="6" max="6" width="10.75" style="1" customWidth="1"/>
    <col min="7" max="7" width="11.75" style="1" customWidth="1"/>
    <col min="8" max="12" width="8.5" style="1" customWidth="1"/>
    <col min="13" max="13" width="8.5" customWidth="1"/>
  </cols>
  <sheetData>
    <row r="1" spans="1:7" ht="18">
      <c r="B1" s="5"/>
    </row>
    <row r="2" spans="1:7" ht="45" customHeight="1">
      <c r="A2" s="118" t="s">
        <v>35</v>
      </c>
      <c r="B2" s="12"/>
      <c r="C2" s="2"/>
    </row>
    <row r="3" spans="1:7" ht="23.25" customHeight="1">
      <c r="A3" s="100" t="s">
        <v>0</v>
      </c>
      <c r="B3" s="42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">
      <c r="A4" s="134" t="s">
        <v>6</v>
      </c>
      <c r="B4" s="92" t="s">
        <v>60</v>
      </c>
      <c r="C4" s="91">
        <v>140</v>
      </c>
      <c r="D4" s="81">
        <v>244</v>
      </c>
      <c r="E4" s="81">
        <v>14.69</v>
      </c>
      <c r="F4" s="81">
        <v>14.9</v>
      </c>
      <c r="G4" s="81">
        <v>10.3</v>
      </c>
    </row>
    <row r="5" spans="1:7">
      <c r="A5" s="135"/>
      <c r="B5" s="140" t="s">
        <v>23</v>
      </c>
      <c r="C5" s="138">
        <v>70</v>
      </c>
      <c r="D5" s="95">
        <v>107</v>
      </c>
      <c r="E5" s="95">
        <v>22.4</v>
      </c>
      <c r="F5" s="95">
        <v>0.66800000000000004</v>
      </c>
      <c r="G5" s="95">
        <v>3.61</v>
      </c>
    </row>
    <row r="6" spans="1:7">
      <c r="A6" s="135"/>
      <c r="B6" s="93" t="s">
        <v>87</v>
      </c>
      <c r="C6" s="91">
        <v>70</v>
      </c>
      <c r="D6" s="81">
        <v>55.9</v>
      </c>
      <c r="E6" s="81">
        <v>11.6</v>
      </c>
      <c r="F6" s="81">
        <v>0.35</v>
      </c>
      <c r="G6" s="81">
        <v>2.09</v>
      </c>
    </row>
    <row r="7" spans="1:7">
      <c r="A7" s="136"/>
      <c r="B7" s="112" t="s">
        <v>61</v>
      </c>
      <c r="C7" s="138">
        <v>50</v>
      </c>
      <c r="D7" s="95">
        <v>44</v>
      </c>
      <c r="E7" s="95">
        <v>4.6500000000000004</v>
      </c>
      <c r="F7" s="95">
        <v>3.39</v>
      </c>
      <c r="G7" s="95">
        <v>1.54</v>
      </c>
    </row>
    <row r="8" spans="1:7">
      <c r="A8" s="135"/>
      <c r="B8" s="112" t="s">
        <v>88</v>
      </c>
      <c r="C8" s="138">
        <v>50</v>
      </c>
      <c r="D8" s="95">
        <v>54.29</v>
      </c>
      <c r="E8" s="95">
        <v>5.25</v>
      </c>
      <c r="F8" s="95">
        <v>1.68</v>
      </c>
      <c r="G8" s="95">
        <v>0.43</v>
      </c>
    </row>
    <row r="9" spans="1:7">
      <c r="A9" s="101"/>
      <c r="B9" s="141" t="s">
        <v>9</v>
      </c>
      <c r="C9" s="121">
        <v>100</v>
      </c>
      <c r="D9" s="120">
        <v>54.8</v>
      </c>
      <c r="E9" s="120">
        <v>4.75</v>
      </c>
      <c r="F9" s="120">
        <v>2.5499999999999998</v>
      </c>
      <c r="G9" s="120">
        <v>3.22</v>
      </c>
    </row>
    <row r="10" spans="1:7">
      <c r="A10" s="51"/>
      <c r="B10" s="141" t="s">
        <v>43</v>
      </c>
      <c r="C10" s="139">
        <v>50</v>
      </c>
      <c r="D10" s="120">
        <v>115</v>
      </c>
      <c r="E10" s="120">
        <v>24.6</v>
      </c>
      <c r="F10" s="120">
        <v>0.83</v>
      </c>
      <c r="G10" s="120">
        <v>3.94</v>
      </c>
    </row>
    <row r="11" spans="1:7">
      <c r="A11" s="137"/>
      <c r="B11" s="142" t="s">
        <v>13</v>
      </c>
      <c r="C11" s="138">
        <v>100</v>
      </c>
      <c r="D11" s="95">
        <v>48.3</v>
      </c>
      <c r="E11" s="95">
        <v>13.5</v>
      </c>
      <c r="F11" s="95">
        <v>0</v>
      </c>
      <c r="G11" s="95">
        <v>0</v>
      </c>
    </row>
    <row r="12" spans="1:7">
      <c r="A12" s="21"/>
      <c r="B12" s="53" t="s">
        <v>10</v>
      </c>
      <c r="C12" s="32"/>
      <c r="D12" s="54">
        <f>SUM(D4:D11)</f>
        <v>723.29</v>
      </c>
      <c r="E12" s="54">
        <f>SUM(E4:E11)</f>
        <v>101.44</v>
      </c>
      <c r="F12" s="54">
        <f>SUM(F4:F11)</f>
        <v>24.367999999999999</v>
      </c>
      <c r="G12" s="54">
        <f>SUM(G4:G11)</f>
        <v>25.13</v>
      </c>
    </row>
    <row r="13" spans="1:7">
      <c r="A13" s="33"/>
      <c r="B13" s="57"/>
      <c r="C13" s="34"/>
      <c r="D13" s="34"/>
      <c r="E13" s="34"/>
      <c r="F13" s="34"/>
      <c r="G13" s="34"/>
    </row>
    <row r="14" spans="1:7" ht="23.25" customHeight="1">
      <c r="A14" s="56" t="s">
        <v>11</v>
      </c>
      <c r="B14" s="42"/>
      <c r="C14" s="15" t="s">
        <v>1</v>
      </c>
      <c r="D14" s="15" t="s">
        <v>2</v>
      </c>
      <c r="E14" s="15" t="s">
        <v>3</v>
      </c>
      <c r="F14" s="15" t="s">
        <v>4</v>
      </c>
      <c r="G14" s="15" t="s">
        <v>5</v>
      </c>
    </row>
    <row r="15" spans="1:7">
      <c r="A15" s="17" t="s">
        <v>6</v>
      </c>
      <c r="B15" s="110" t="s">
        <v>89</v>
      </c>
      <c r="C15" s="95">
        <v>250</v>
      </c>
      <c r="D15" s="95">
        <v>308</v>
      </c>
      <c r="E15" s="95">
        <v>29.65</v>
      </c>
      <c r="F15" s="95">
        <v>14.7</v>
      </c>
      <c r="G15" s="95">
        <v>10.199999999999999</v>
      </c>
    </row>
    <row r="16" spans="1:7">
      <c r="A16" s="17"/>
      <c r="B16" s="86" t="s">
        <v>62</v>
      </c>
      <c r="C16" s="95">
        <v>160</v>
      </c>
      <c r="D16" s="95">
        <v>209</v>
      </c>
      <c r="E16" s="95">
        <v>38</v>
      </c>
      <c r="F16" s="95">
        <v>5.25</v>
      </c>
      <c r="G16" s="95">
        <v>2.16</v>
      </c>
    </row>
    <row r="17" spans="1:11">
      <c r="A17" s="17"/>
      <c r="B17" s="119" t="s">
        <v>9</v>
      </c>
      <c r="C17" s="109">
        <v>100</v>
      </c>
      <c r="D17" s="120">
        <v>54.8</v>
      </c>
      <c r="E17" s="120">
        <v>4.75</v>
      </c>
      <c r="F17" s="120">
        <v>2.5499999999999998</v>
      </c>
      <c r="G17" s="120">
        <v>3.22</v>
      </c>
      <c r="K17" s="77"/>
    </row>
    <row r="18" spans="1:11">
      <c r="A18" s="17"/>
      <c r="B18" s="119" t="s">
        <v>43</v>
      </c>
      <c r="C18" s="120">
        <v>50</v>
      </c>
      <c r="D18" s="120">
        <v>115</v>
      </c>
      <c r="E18" s="120">
        <v>24.6</v>
      </c>
      <c r="F18" s="120">
        <v>0.83</v>
      </c>
      <c r="G18" s="120">
        <v>3.94</v>
      </c>
    </row>
    <row r="19" spans="1:11">
      <c r="A19" s="19"/>
      <c r="B19" s="110" t="s">
        <v>68</v>
      </c>
      <c r="C19" s="95">
        <v>100</v>
      </c>
      <c r="D19" s="95">
        <v>32.4</v>
      </c>
      <c r="E19" s="95">
        <v>8.5</v>
      </c>
      <c r="F19" s="95">
        <v>0.2</v>
      </c>
      <c r="G19" s="95">
        <v>0.6</v>
      </c>
    </row>
    <row r="20" spans="1:11">
      <c r="A20" s="19"/>
      <c r="B20" s="29" t="s">
        <v>10</v>
      </c>
      <c r="C20" s="18"/>
      <c r="D20" s="23">
        <f>SUM(D15:D19)</f>
        <v>719.19999999999993</v>
      </c>
      <c r="E20" s="23">
        <f>SUM(E15:E19)</f>
        <v>105.5</v>
      </c>
      <c r="F20" s="23">
        <f>SUM(F15:F19)</f>
        <v>23.529999999999998</v>
      </c>
      <c r="G20" s="23">
        <f>SUM(G15:G19)</f>
        <v>20.12</v>
      </c>
    </row>
    <row r="21" spans="1:11">
      <c r="A21" s="33"/>
      <c r="B21" s="57"/>
      <c r="C21" s="34"/>
      <c r="D21" s="34"/>
      <c r="E21" s="34"/>
      <c r="F21" s="34"/>
      <c r="G21" s="34"/>
    </row>
    <row r="22" spans="1:11" ht="23.25" customHeight="1">
      <c r="A22" s="56" t="s">
        <v>12</v>
      </c>
      <c r="B22" s="42"/>
      <c r="C22" s="15" t="s">
        <v>1</v>
      </c>
      <c r="D22" s="15" t="s">
        <v>2</v>
      </c>
      <c r="E22" s="15" t="s">
        <v>3</v>
      </c>
      <c r="F22" s="15" t="s">
        <v>4</v>
      </c>
      <c r="G22" s="15" t="s">
        <v>5</v>
      </c>
    </row>
    <row r="23" spans="1:11" ht="14.1" customHeight="1">
      <c r="A23" s="150" t="s">
        <v>6</v>
      </c>
      <c r="B23" s="93" t="s">
        <v>63</v>
      </c>
      <c r="C23" s="138">
        <v>140</v>
      </c>
      <c r="D23" s="95">
        <v>268</v>
      </c>
      <c r="E23" s="95">
        <v>10.15</v>
      </c>
      <c r="F23" s="95">
        <v>14.5</v>
      </c>
      <c r="G23" s="95">
        <v>13.6</v>
      </c>
    </row>
    <row r="24" spans="1:11">
      <c r="A24" s="137"/>
      <c r="B24" s="149" t="s">
        <v>80</v>
      </c>
      <c r="C24" s="138">
        <v>70</v>
      </c>
      <c r="D24" s="95">
        <v>49.6</v>
      </c>
      <c r="E24" s="95">
        <v>10.5</v>
      </c>
      <c r="F24" s="95">
        <v>0.34200000000000003</v>
      </c>
      <c r="G24" s="95">
        <v>1.51</v>
      </c>
    </row>
    <row r="25" spans="1:11">
      <c r="A25" s="137"/>
      <c r="B25" s="130" t="s">
        <v>8</v>
      </c>
      <c r="C25" s="138">
        <v>70</v>
      </c>
      <c r="D25" s="95">
        <v>79.599999999999994</v>
      </c>
      <c r="E25" s="95">
        <v>18.3</v>
      </c>
      <c r="F25" s="95">
        <v>0.161</v>
      </c>
      <c r="G25" s="95">
        <v>1.55</v>
      </c>
    </row>
    <row r="26" spans="1:11">
      <c r="A26" s="137"/>
      <c r="B26" s="112" t="s">
        <v>90</v>
      </c>
      <c r="C26" s="138">
        <v>50</v>
      </c>
      <c r="D26" s="95">
        <v>41.9</v>
      </c>
      <c r="E26" s="95">
        <v>4.09</v>
      </c>
      <c r="F26" s="95">
        <v>1.0900000000000001</v>
      </c>
      <c r="G26" s="95">
        <v>1.07</v>
      </c>
    </row>
    <row r="27" spans="1:11">
      <c r="A27" s="137"/>
      <c r="B27" s="112" t="s">
        <v>64</v>
      </c>
      <c r="C27" s="138">
        <v>50</v>
      </c>
      <c r="D27" s="95">
        <v>57.3</v>
      </c>
      <c r="E27" s="95">
        <v>5.6</v>
      </c>
      <c r="F27" s="95">
        <v>1.99</v>
      </c>
      <c r="G27" s="95">
        <v>0.78</v>
      </c>
    </row>
    <row r="28" spans="1:11">
      <c r="A28" s="137"/>
      <c r="B28" s="141" t="s">
        <v>9</v>
      </c>
      <c r="C28" s="121">
        <v>100</v>
      </c>
      <c r="D28" s="120">
        <v>54.8</v>
      </c>
      <c r="E28" s="120">
        <v>4.75</v>
      </c>
      <c r="F28" s="120">
        <v>2.5499999999999998</v>
      </c>
      <c r="G28" s="120">
        <v>3.22</v>
      </c>
    </row>
    <row r="29" spans="1:11">
      <c r="A29" s="106"/>
      <c r="B29" s="141" t="s">
        <v>43</v>
      </c>
      <c r="C29" s="139">
        <v>50</v>
      </c>
      <c r="D29" s="120">
        <v>115</v>
      </c>
      <c r="E29" s="120">
        <v>24.6</v>
      </c>
      <c r="F29" s="120">
        <v>0.83</v>
      </c>
      <c r="G29" s="120">
        <v>3.94</v>
      </c>
    </row>
    <row r="30" spans="1:11">
      <c r="A30" s="135"/>
      <c r="B30" s="112" t="s">
        <v>16</v>
      </c>
      <c r="C30" s="138">
        <v>100</v>
      </c>
      <c r="D30" s="95">
        <v>46.4</v>
      </c>
      <c r="E30" s="95">
        <v>14.1</v>
      </c>
      <c r="F30" s="95">
        <v>0</v>
      </c>
      <c r="G30" s="95">
        <v>0.3</v>
      </c>
    </row>
    <row r="31" spans="1:11">
      <c r="A31" s="135"/>
      <c r="B31" s="107" t="s">
        <v>10</v>
      </c>
      <c r="C31" s="31"/>
      <c r="D31" s="23">
        <f>SUM(D23:D30)</f>
        <v>712.6</v>
      </c>
      <c r="E31" s="23">
        <f>SUM(E23:E30)</f>
        <v>92.09</v>
      </c>
      <c r="F31" s="23">
        <f>SUM(F23:F30)</f>
        <v>21.462999999999997</v>
      </c>
      <c r="G31" s="23">
        <f>SUM(G23:G30)</f>
        <v>25.970000000000002</v>
      </c>
    </row>
    <row r="32" spans="1:11">
      <c r="A32" s="33"/>
      <c r="B32" s="57"/>
      <c r="C32" s="58"/>
      <c r="D32" s="34"/>
      <c r="E32" s="34"/>
      <c r="F32" s="34"/>
      <c r="G32" s="34"/>
    </row>
    <row r="33" spans="1:12" ht="23.25" customHeight="1">
      <c r="A33" s="56" t="s">
        <v>14</v>
      </c>
      <c r="B33" s="42"/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</row>
    <row r="34" spans="1:12">
      <c r="A34" s="17" t="s">
        <v>6</v>
      </c>
      <c r="B34" s="116" t="s">
        <v>91</v>
      </c>
      <c r="C34" s="122">
        <v>250</v>
      </c>
      <c r="D34" s="122">
        <v>204.69</v>
      </c>
      <c r="E34" s="122">
        <v>20</v>
      </c>
      <c r="F34" s="122">
        <v>10.39</v>
      </c>
      <c r="G34" s="122">
        <v>11.68</v>
      </c>
    </row>
    <row r="35" spans="1:12">
      <c r="A35" s="17"/>
      <c r="B35" s="116" t="s">
        <v>21</v>
      </c>
      <c r="C35" s="122">
        <v>10</v>
      </c>
      <c r="D35" s="95">
        <v>22.2</v>
      </c>
      <c r="E35" s="95">
        <v>0.38</v>
      </c>
      <c r="F35" s="95">
        <v>2.15</v>
      </c>
      <c r="G35" s="95">
        <v>0.33</v>
      </c>
    </row>
    <row r="36" spans="1:12">
      <c r="A36" s="124"/>
      <c r="B36" s="123" t="s">
        <v>45</v>
      </c>
      <c r="C36" s="122">
        <v>160</v>
      </c>
      <c r="D36" s="122">
        <v>276</v>
      </c>
      <c r="E36" s="122">
        <v>47</v>
      </c>
      <c r="F36" s="122">
        <v>7.33</v>
      </c>
      <c r="G36" s="122">
        <v>3.7</v>
      </c>
    </row>
    <row r="37" spans="1:12">
      <c r="A37" s="55"/>
      <c r="B37" s="119" t="s">
        <v>9</v>
      </c>
      <c r="C37" s="109">
        <v>100</v>
      </c>
      <c r="D37" s="120">
        <v>54.8</v>
      </c>
      <c r="E37" s="120">
        <v>4.75</v>
      </c>
      <c r="F37" s="120">
        <v>2.5499999999999998</v>
      </c>
      <c r="G37" s="120">
        <v>3.22</v>
      </c>
    </row>
    <row r="38" spans="1:12">
      <c r="A38" s="55"/>
      <c r="B38" s="119" t="s">
        <v>43</v>
      </c>
      <c r="C38" s="120">
        <v>50</v>
      </c>
      <c r="D38" s="120">
        <v>115</v>
      </c>
      <c r="E38" s="120">
        <v>24.6</v>
      </c>
      <c r="F38" s="120">
        <v>0.83</v>
      </c>
      <c r="G38" s="120">
        <v>3.94</v>
      </c>
    </row>
    <row r="39" spans="1:12">
      <c r="A39" s="66"/>
      <c r="B39" s="110" t="s">
        <v>26</v>
      </c>
      <c r="C39" s="95">
        <v>100</v>
      </c>
      <c r="D39" s="95">
        <v>26.7</v>
      </c>
      <c r="E39" s="95">
        <v>6.2</v>
      </c>
      <c r="F39" s="95">
        <v>0.2</v>
      </c>
      <c r="G39" s="95">
        <v>1.1299999999999999</v>
      </c>
    </row>
    <row r="40" spans="1:12">
      <c r="A40" s="19"/>
      <c r="B40" s="29" t="s">
        <v>10</v>
      </c>
      <c r="C40" s="18"/>
      <c r="D40" s="23">
        <f>SUM(D34:D39)</f>
        <v>699.39</v>
      </c>
      <c r="E40" s="23">
        <f>SUM(E34:E39)</f>
        <v>102.92999999999999</v>
      </c>
      <c r="F40" s="23">
        <f>SUM(F34:F39)</f>
        <v>23.45</v>
      </c>
      <c r="G40" s="23">
        <f>SUM(G34:G39)</f>
        <v>24</v>
      </c>
    </row>
    <row r="41" spans="1:12">
      <c r="A41" s="33"/>
      <c r="B41" s="57"/>
      <c r="C41" s="34"/>
      <c r="D41" s="34"/>
      <c r="E41" s="34"/>
      <c r="F41" s="34"/>
      <c r="G41" s="34"/>
    </row>
    <row r="42" spans="1:12" ht="23.25" customHeight="1">
      <c r="A42" s="56" t="s">
        <v>15</v>
      </c>
      <c r="B42" s="42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12">
      <c r="A43" s="98" t="s">
        <v>6</v>
      </c>
      <c r="B43" s="111" t="s">
        <v>36</v>
      </c>
      <c r="C43" s="122">
        <v>150</v>
      </c>
      <c r="D43" s="122">
        <v>256</v>
      </c>
      <c r="E43" s="122">
        <v>19.7</v>
      </c>
      <c r="F43" s="122">
        <v>16.8</v>
      </c>
      <c r="G43" s="122">
        <v>11.3</v>
      </c>
    </row>
    <row r="44" spans="1:12">
      <c r="A44" s="98"/>
      <c r="B44" s="111" t="s">
        <v>73</v>
      </c>
      <c r="C44" s="95">
        <v>140</v>
      </c>
      <c r="D44" s="95">
        <v>105.6</v>
      </c>
      <c r="E44" s="95">
        <v>24.4</v>
      </c>
      <c r="F44" s="95">
        <v>0.14000000000000001</v>
      </c>
      <c r="G44" s="95">
        <v>2.74</v>
      </c>
      <c r="H44" s="2"/>
      <c r="I44" s="2"/>
      <c r="J44" s="2"/>
      <c r="K44" s="2"/>
      <c r="L44" s="2"/>
    </row>
    <row r="45" spans="1:12">
      <c r="A45" s="98"/>
      <c r="B45" s="110" t="s">
        <v>65</v>
      </c>
      <c r="C45" s="95">
        <v>50</v>
      </c>
      <c r="D45" s="95">
        <v>50.4</v>
      </c>
      <c r="E45" s="95">
        <v>4.71</v>
      </c>
      <c r="F45" s="95">
        <v>1.3</v>
      </c>
      <c r="G45" s="95">
        <v>0.83399999999999996</v>
      </c>
      <c r="H45" s="2"/>
      <c r="I45" s="2"/>
      <c r="J45" s="2"/>
      <c r="K45" s="2"/>
      <c r="L45" s="2"/>
    </row>
    <row r="46" spans="1:12">
      <c r="A46" s="104"/>
      <c r="B46" s="110" t="s">
        <v>66</v>
      </c>
      <c r="C46" s="95">
        <v>50</v>
      </c>
      <c r="D46" s="95">
        <v>49.58</v>
      </c>
      <c r="E46" s="95">
        <v>4.4000000000000004</v>
      </c>
      <c r="F46" s="95">
        <v>2.0699999999999998</v>
      </c>
      <c r="G46" s="95">
        <v>0.38700000000000001</v>
      </c>
      <c r="H46" s="2"/>
      <c r="I46" s="2"/>
      <c r="J46" s="2"/>
      <c r="K46" s="2"/>
      <c r="L46" s="2"/>
    </row>
    <row r="47" spans="1:12">
      <c r="A47" s="104"/>
      <c r="B47" s="119" t="s">
        <v>9</v>
      </c>
      <c r="C47" s="109">
        <v>100</v>
      </c>
      <c r="D47" s="120">
        <v>54.8</v>
      </c>
      <c r="E47" s="120">
        <v>4.75</v>
      </c>
      <c r="F47" s="120">
        <v>2.5499999999999998</v>
      </c>
      <c r="G47" s="120">
        <v>3.22</v>
      </c>
      <c r="H47" s="2"/>
      <c r="I47" s="2"/>
      <c r="J47" s="2"/>
      <c r="K47" s="2"/>
      <c r="L47" s="2"/>
    </row>
    <row r="48" spans="1:12">
      <c r="A48" s="55"/>
      <c r="B48" s="119" t="s">
        <v>43</v>
      </c>
      <c r="C48" s="120">
        <v>50</v>
      </c>
      <c r="D48" s="120">
        <v>115</v>
      </c>
      <c r="E48" s="120">
        <v>24.6</v>
      </c>
      <c r="F48" s="120">
        <v>0.83</v>
      </c>
      <c r="G48" s="120">
        <v>3.94</v>
      </c>
      <c r="H48" s="2"/>
      <c r="I48" s="2"/>
      <c r="J48" s="2"/>
      <c r="K48" s="2"/>
      <c r="L48" s="2"/>
    </row>
    <row r="49" spans="1:7">
      <c r="A49" s="55"/>
      <c r="B49" s="110" t="s">
        <v>13</v>
      </c>
      <c r="C49" s="95">
        <v>100</v>
      </c>
      <c r="D49" s="95">
        <v>48.3</v>
      </c>
      <c r="E49" s="95">
        <v>13.5</v>
      </c>
      <c r="F49" s="95">
        <v>0</v>
      </c>
      <c r="G49" s="95">
        <v>0</v>
      </c>
    </row>
    <row r="50" spans="1:7">
      <c r="A50" s="105"/>
      <c r="B50" s="53" t="s">
        <v>10</v>
      </c>
      <c r="C50" s="18"/>
      <c r="D50" s="23">
        <f>SUM(D43:D49)</f>
        <v>679.68</v>
      </c>
      <c r="E50" s="23">
        <f>SUM(E43:E49)</f>
        <v>96.06</v>
      </c>
      <c r="F50" s="23">
        <f>SUM(F43:F49)</f>
        <v>23.69</v>
      </c>
      <c r="G50" s="23">
        <f>SUM(G43:G49)</f>
        <v>22.421000000000003</v>
      </c>
    </row>
    <row r="51" spans="1:7">
      <c r="A51" s="24"/>
      <c r="B51" s="45"/>
      <c r="C51" s="37"/>
      <c r="D51" s="38"/>
      <c r="E51" s="38"/>
      <c r="F51" s="38"/>
      <c r="G51" s="38"/>
    </row>
    <row r="52" spans="1:7">
      <c r="A52" s="34"/>
      <c r="B52" s="151" t="s">
        <v>17</v>
      </c>
      <c r="C52" s="151"/>
      <c r="D52" s="49">
        <f>AVERAGE(D40,D31,D20,D12)</f>
        <v>713.62</v>
      </c>
      <c r="E52" s="49">
        <f>AVERAGE(E40,E31,E20,E12)</f>
        <v>100.49</v>
      </c>
      <c r="F52" s="49">
        <f>AVERAGE(F40,F31,F20,F12)</f>
        <v>23.202749999999998</v>
      </c>
      <c r="G52" s="49">
        <f>AVERAGE(G40,G31,G20,G12)</f>
        <v>23.805</v>
      </c>
    </row>
    <row r="53" spans="1:7">
      <c r="A53" s="34" t="s">
        <v>20</v>
      </c>
      <c r="B53" s="34"/>
      <c r="C53" s="34"/>
      <c r="D53" s="58" t="s">
        <v>19</v>
      </c>
      <c r="E53" s="34"/>
      <c r="F53" s="34"/>
      <c r="G53" s="34"/>
    </row>
    <row r="54" spans="1:7">
      <c r="A54" s="34"/>
      <c r="B54" s="34"/>
      <c r="C54" s="34"/>
      <c r="D54" s="34"/>
      <c r="E54" s="34"/>
      <c r="F54" s="34"/>
      <c r="G54" s="34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9" scale="6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FD54"/>
  <sheetViews>
    <sheetView workbookViewId="0">
      <selection activeCell="L48" sqref="L48"/>
    </sheetView>
  </sheetViews>
  <sheetFormatPr defaultRowHeight="14.25"/>
  <cols>
    <col min="1" max="1" width="11.75" customWidth="1"/>
    <col min="2" max="2" width="44.62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 16136:16384" ht="18" customHeight="1"/>
    <row r="2" spans="1:7 16136:16384" ht="45" customHeight="1">
      <c r="A2" s="11" t="str">
        <f>'teine 18'!A2</f>
        <v>Koolilõuna 02.05-05.05.2023</v>
      </c>
      <c r="B2" s="12"/>
      <c r="D2" s="2"/>
    </row>
    <row r="3" spans="1:7 16136:16384" ht="23.25" customHeight="1">
      <c r="A3" s="56" t="s">
        <v>0</v>
      </c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</row>
    <row r="4" spans="1:7 16136:16384" ht="17.25" customHeight="1">
      <c r="A4" s="17" t="s">
        <v>6</v>
      </c>
      <c r="B4" s="28"/>
      <c r="C4" s="18"/>
      <c r="D4" s="18"/>
      <c r="E4" s="18"/>
      <c r="F4" s="18"/>
      <c r="G4" s="18"/>
    </row>
    <row r="5" spans="1:7 16136:16384">
      <c r="A5" s="19"/>
      <c r="B5" s="28"/>
      <c r="C5" s="18"/>
      <c r="D5" s="18"/>
      <c r="E5" s="18"/>
      <c r="F5" s="18"/>
      <c r="G5" s="18"/>
    </row>
    <row r="6" spans="1:7 16136:16384" s="1" customFormat="1">
      <c r="A6" s="19"/>
      <c r="B6" s="28"/>
      <c r="C6" s="18"/>
      <c r="D6" s="18"/>
      <c r="E6" s="18"/>
      <c r="F6" s="18"/>
      <c r="G6" s="18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7 16136:16384">
      <c r="A7" s="19"/>
      <c r="B7" s="28"/>
      <c r="C7" s="18"/>
      <c r="D7" s="18"/>
      <c r="E7" s="18"/>
      <c r="F7" s="18"/>
      <c r="G7" s="18"/>
    </row>
    <row r="8" spans="1:7 16136:16384">
      <c r="A8" s="19"/>
      <c r="B8" s="28"/>
      <c r="C8" s="18"/>
      <c r="D8" s="18"/>
      <c r="E8" s="18"/>
      <c r="F8" s="18"/>
      <c r="G8" s="18"/>
    </row>
    <row r="9" spans="1:7 16136:16384">
      <c r="A9" s="19"/>
      <c r="B9" s="28"/>
      <c r="C9" s="20"/>
      <c r="D9" s="18"/>
      <c r="E9" s="18"/>
      <c r="F9" s="18"/>
      <c r="G9" s="18"/>
    </row>
    <row r="10" spans="1:7 16136:16384">
      <c r="A10" s="19"/>
      <c r="B10" s="28"/>
      <c r="C10" s="18"/>
      <c r="D10" s="18"/>
      <c r="E10" s="18"/>
      <c r="F10" s="18"/>
      <c r="G10" s="18"/>
    </row>
    <row r="11" spans="1:7 16136:16384">
      <c r="A11" s="19"/>
      <c r="B11" s="28"/>
      <c r="C11" s="47"/>
      <c r="D11" s="18"/>
      <c r="E11" s="18"/>
      <c r="F11" s="18"/>
      <c r="G11" s="18"/>
    </row>
    <row r="12" spans="1:7 16136:16384">
      <c r="A12" s="21"/>
      <c r="B12" s="59" t="str">
        <f>'teine 18'!B12</f>
        <v>Kokku:</v>
      </c>
      <c r="C12" s="18"/>
      <c r="D12" s="23">
        <f>SUM(D4:D11)</f>
        <v>0</v>
      </c>
      <c r="E12" s="23">
        <f>SUM(E4:E11)</f>
        <v>0</v>
      </c>
      <c r="F12" s="23">
        <f>SUM(F4:F11)</f>
        <v>0</v>
      </c>
      <c r="G12" s="23">
        <f>SUM(G4:G11)</f>
        <v>0</v>
      </c>
    </row>
    <row r="13" spans="1:7 16136:16384" ht="23.25" customHeight="1">
      <c r="A13" s="24"/>
      <c r="B13" s="60"/>
      <c r="C13" s="34"/>
      <c r="D13" s="37"/>
      <c r="E13" s="37"/>
      <c r="F13" s="37"/>
      <c r="G13" s="37"/>
    </row>
    <row r="14" spans="1:7 16136:16384" ht="23.25" customHeight="1">
      <c r="A14" s="56" t="s">
        <v>11</v>
      </c>
      <c r="B14" s="60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</row>
    <row r="15" spans="1:7 16136:16384">
      <c r="A15" s="17" t="s">
        <v>6</v>
      </c>
      <c r="B15" s="28" t="str">
        <f>'teine 18'!B15</f>
        <v>Frikadellisupp (MAHE KARTUL, PORGAND)</v>
      </c>
      <c r="C15" s="32">
        <v>300</v>
      </c>
      <c r="D15" s="18">
        <f>$C15*'teine 18'!D15/'teine 18'!$C15</f>
        <v>319.2</v>
      </c>
      <c r="E15" s="18">
        <f>$C15*'teine 18'!E15/'teine 18'!$C15</f>
        <v>38.22</v>
      </c>
      <c r="F15" s="18">
        <f>$C15*'teine 18'!F15/'teine 18'!$C15</f>
        <v>18.48</v>
      </c>
      <c r="G15" s="18">
        <f>$C15*'teine 18'!G15/'teine 18'!$C15</f>
        <v>15.12</v>
      </c>
    </row>
    <row r="16" spans="1:7 16136:16384">
      <c r="A16" s="17"/>
      <c r="B16" s="28" t="str">
        <f>'teine 18'!B16</f>
        <v>Jogurtikreem maasikatoormoosiga</v>
      </c>
      <c r="C16" s="32">
        <v>160</v>
      </c>
      <c r="D16" s="18">
        <f>$C16*'teine 18'!D16/'teine 18'!$C16</f>
        <v>244</v>
      </c>
      <c r="E16" s="18">
        <f>$C16*'teine 18'!E16/'teine 18'!$C16</f>
        <v>28.1</v>
      </c>
      <c r="F16" s="18">
        <f>$C16*'teine 18'!F16/'teine 18'!$C16</f>
        <v>5.24</v>
      </c>
      <c r="G16" s="18">
        <f>$C16*'teine 18'!G16/'teine 18'!$C16</f>
        <v>3.3600000000000003</v>
      </c>
    </row>
    <row r="17" spans="1:7 16136:16384">
      <c r="A17" s="19"/>
      <c r="B17" s="28" t="str">
        <f>'teine 18'!B17</f>
        <v>PRIA Piimatooted (piim 50g, keefir 50g)</v>
      </c>
      <c r="C17" s="18">
        <v>100</v>
      </c>
      <c r="D17" s="18">
        <f>$C17*'teine 18'!D17/'teine 18'!$C17</f>
        <v>54.8</v>
      </c>
      <c r="E17" s="18">
        <f>$C17*'teine 18'!E17/'teine 18'!$C17</f>
        <v>4.75</v>
      </c>
      <c r="F17" s="18">
        <f>$C17*'teine 18'!F17/'teine 18'!$C17</f>
        <v>2.5499999999999998</v>
      </c>
      <c r="G17" s="18">
        <f>$C17*'teine 18'!G17/'teine 18'!$C17</f>
        <v>3.22</v>
      </c>
    </row>
    <row r="18" spans="1:7 16136:16384">
      <c r="A18" s="19"/>
      <c r="B18" s="28" t="str">
        <f>'teine 18'!B18</f>
        <v xml:space="preserve">Rukkileiva- ja sepikutoodete valik </v>
      </c>
      <c r="C18" s="18">
        <v>60</v>
      </c>
      <c r="D18" s="18">
        <f>$C18*'teine 18'!D18/'teine 18'!$C18</f>
        <v>138</v>
      </c>
      <c r="E18" s="18">
        <f>$C18*'teine 18'!E18/'teine 18'!$C18</f>
        <v>29.52</v>
      </c>
      <c r="F18" s="18">
        <f>$C18*'teine 18'!F18/'teine 18'!$C18</f>
        <v>0.996</v>
      </c>
      <c r="G18" s="18">
        <f>$C18*'teine 18'!G18/'teine 18'!$C18</f>
        <v>4.7279999999999998</v>
      </c>
    </row>
    <row r="19" spans="1:7 16136:16384">
      <c r="A19" s="19"/>
      <c r="B19" s="28" t="s">
        <v>28</v>
      </c>
      <c r="C19" s="18">
        <v>100</v>
      </c>
      <c r="D19" s="18">
        <f>$C19*'teine 18'!D19/'teine 18'!$C19</f>
        <v>32.4</v>
      </c>
      <c r="E19" s="18">
        <f>$C19*'teine 18'!E19/'teine 18'!$C19</f>
        <v>8.5</v>
      </c>
      <c r="F19" s="18">
        <f>$C19*'teine 18'!F19/'teine 18'!$C19</f>
        <v>0.2</v>
      </c>
      <c r="G19" s="18">
        <f>$C19*'teine 18'!G19/'teine 18'!$C19</f>
        <v>0.6</v>
      </c>
    </row>
    <row r="20" spans="1:7 16136:16384">
      <c r="A20" s="21"/>
      <c r="B20" s="59" t="str">
        <f>'teine 18'!B20</f>
        <v>Kokku:</v>
      </c>
      <c r="C20" s="18"/>
      <c r="D20" s="23">
        <f>SUM(D15:D19)</f>
        <v>788.4</v>
      </c>
      <c r="E20" s="23">
        <f>SUM(E15:E19)</f>
        <v>109.08999999999999</v>
      </c>
      <c r="F20" s="23">
        <f>SUM(F15:F19)</f>
        <v>27.465999999999998</v>
      </c>
      <c r="G20" s="23">
        <f>SUM(G15:G19)</f>
        <v>27.027999999999999</v>
      </c>
    </row>
    <row r="21" spans="1:7 16136:16384" ht="23.25" customHeight="1">
      <c r="A21" s="24"/>
      <c r="B21" s="60"/>
      <c r="C21" s="34"/>
      <c r="D21" s="37"/>
      <c r="E21" s="37"/>
      <c r="F21" s="37"/>
      <c r="G21" s="37"/>
    </row>
    <row r="22" spans="1:7 16136:16384" ht="23.25" customHeight="1">
      <c r="A22" s="56" t="s">
        <v>12</v>
      </c>
      <c r="B22" s="60"/>
      <c r="C22" s="27" t="s">
        <v>1</v>
      </c>
      <c r="D22" s="27" t="s">
        <v>2</v>
      </c>
      <c r="E22" s="27" t="s">
        <v>3</v>
      </c>
      <c r="F22" s="27" t="s">
        <v>4</v>
      </c>
      <c r="G22" s="27" t="s">
        <v>5</v>
      </c>
    </row>
    <row r="23" spans="1:7 16136:16384">
      <c r="A23" s="17" t="s">
        <v>6</v>
      </c>
      <c r="B23" s="28" t="str">
        <f>'teine 18'!B23</f>
        <v>Kursemestroogonov</v>
      </c>
      <c r="C23" s="32">
        <v>150</v>
      </c>
      <c r="D23" s="18">
        <f>$C23*'teine 18'!D23/'teine 18'!$C23</f>
        <v>280.71428571428572</v>
      </c>
      <c r="E23" s="18">
        <f>$C23*'teine 18'!E23/'teine 18'!$C23</f>
        <v>20.860714285714284</v>
      </c>
      <c r="F23" s="18">
        <f>$C23*'teine 18'!F23/'teine 18'!$C23</f>
        <v>15</v>
      </c>
      <c r="G23" s="18">
        <f>$C23*'teine 18'!G23/'teine 18'!$C23</f>
        <v>12.75</v>
      </c>
    </row>
    <row r="24" spans="1:7 16136:16384">
      <c r="A24" s="19"/>
      <c r="B24" s="28" t="str">
        <f>'teine 18'!B24</f>
        <v>Kartulipüree  (MAHE)</v>
      </c>
      <c r="C24" s="18">
        <v>100</v>
      </c>
      <c r="D24" s="18">
        <f>$C24*'teine 18'!D24/'teine 18'!$C24</f>
        <v>70.857142857142861</v>
      </c>
      <c r="E24" s="18">
        <f>$C24*'teine 18'!E24/'teine 18'!$C24</f>
        <v>15</v>
      </c>
      <c r="F24" s="18">
        <f>$C24*'teine 18'!F24/'teine 18'!$C24</f>
        <v>0.4885714285714286</v>
      </c>
      <c r="G24" s="18">
        <f>$C24*'teine 18'!G24/'teine 18'!$C24</f>
        <v>2.157142857142857</v>
      </c>
    </row>
    <row r="25" spans="1:7 16136:16384" s="1" customFormat="1">
      <c r="A25" s="19"/>
      <c r="B25" s="28" t="str">
        <f>'teine 18'!B25</f>
        <v>Tatar / toortatar, aurutatud</v>
      </c>
      <c r="C25" s="18">
        <v>100</v>
      </c>
      <c r="D25" s="18">
        <f>$C25*'teine 18'!D25/'teine 18'!$C25</f>
        <v>87.714285714285708</v>
      </c>
      <c r="E25" s="18">
        <f>$C25*'teine 18'!E25/'teine 18'!$C25</f>
        <v>18.228571428571428</v>
      </c>
      <c r="F25" s="18">
        <f>$C25*'teine 18'!F25/'teine 18'!$C25</f>
        <v>0.55714285714285716</v>
      </c>
      <c r="G25" s="18">
        <f>$C25*'teine 18'!G25/'teine 18'!$C25</f>
        <v>3.2714285714285714</v>
      </c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7 16136:16384">
      <c r="A26" s="19"/>
      <c r="B26" s="28" t="str">
        <f>'teine 18'!B26</f>
        <v xml:space="preserve">Porgandi  (MAHE)-redisesalat </v>
      </c>
      <c r="C26" s="18">
        <v>50</v>
      </c>
      <c r="D26" s="18">
        <f>$C26*'teine 18'!D26/'teine 18'!$C26</f>
        <v>51.9</v>
      </c>
      <c r="E26" s="18">
        <f>$C26*'teine 18'!E26/'teine 18'!$C26</f>
        <v>7.98</v>
      </c>
      <c r="F26" s="18">
        <f>$C26*'teine 18'!F26/'teine 18'!$C26</f>
        <v>2.95</v>
      </c>
      <c r="G26" s="18">
        <f>$C26*'teine 18'!G26/'teine 18'!$C26</f>
        <v>1.07</v>
      </c>
    </row>
    <row r="27" spans="1:7 16136:16384">
      <c r="A27" s="19"/>
      <c r="B27" s="28" t="str">
        <f>'teine 18'!B27</f>
        <v>Peet, hiinakapsas salatikaste</v>
      </c>
      <c r="C27" s="18">
        <v>50</v>
      </c>
      <c r="D27" s="18">
        <f>$C27*'teine 18'!D27/'teine 18'!$C27</f>
        <v>49</v>
      </c>
      <c r="E27" s="18">
        <f>$C27*'teine 18'!E27/'teine 18'!$C27</f>
        <v>5.01</v>
      </c>
      <c r="F27" s="18">
        <f>$C27*'teine 18'!F27/'teine 18'!$C27</f>
        <v>3.21</v>
      </c>
      <c r="G27" s="18">
        <f>$C27*'teine 18'!G27/'teine 18'!$C27</f>
        <v>1.1299999999999999</v>
      </c>
    </row>
    <row r="28" spans="1:7 16136:16384">
      <c r="A28" s="19"/>
      <c r="B28" s="28" t="str">
        <f>'teine 18'!B28</f>
        <v>PRIA Piimatooted (piim 50g, keefir 50g)</v>
      </c>
      <c r="C28" s="18">
        <v>100</v>
      </c>
      <c r="D28" s="18">
        <f>$C28*'teine 18'!D28/'teine 18'!$C28</f>
        <v>54.8</v>
      </c>
      <c r="E28" s="18">
        <f>$C28*'teine 18'!E28/'teine 18'!$C28</f>
        <v>4.75</v>
      </c>
      <c r="F28" s="18">
        <f>$C28*'teine 18'!F28/'teine 18'!$C28</f>
        <v>2.5499999999999998</v>
      </c>
      <c r="G28" s="18">
        <f>$C28*'teine 18'!G28/'teine 18'!$C28</f>
        <v>3.22</v>
      </c>
    </row>
    <row r="29" spans="1:7 16136:16384">
      <c r="A29" s="19"/>
      <c r="B29" s="28" t="str">
        <f>'teine 18'!B29</f>
        <v xml:space="preserve">Rukkileiva- ja sepikutoodete valik </v>
      </c>
      <c r="C29" s="18">
        <v>60</v>
      </c>
      <c r="D29" s="18">
        <f>$C29*'teine 18'!D29/'teine 18'!$C29</f>
        <v>138</v>
      </c>
      <c r="E29" s="18">
        <f>$C29*'teine 18'!E29/'teine 18'!$C29</f>
        <v>29.52</v>
      </c>
      <c r="F29" s="18">
        <f>$C29*'teine 18'!F29/'teine 18'!$C29</f>
        <v>0.996</v>
      </c>
      <c r="G29" s="18">
        <f>$C29*'teine 18'!G29/'teine 18'!$C29</f>
        <v>4.7279999999999998</v>
      </c>
    </row>
    <row r="30" spans="1:7 16136:16384">
      <c r="A30" s="19"/>
      <c r="B30" s="28" t="s">
        <v>29</v>
      </c>
      <c r="C30" s="18">
        <v>100</v>
      </c>
      <c r="D30" s="18">
        <f>$C30*'teine 18'!D30/'teine 18'!$C30</f>
        <v>46.4</v>
      </c>
      <c r="E30" s="18">
        <f>$C30*'teine 18'!E30/'teine 18'!$C30</f>
        <v>14.1</v>
      </c>
      <c r="F30" s="18">
        <f>$C30*'teine 18'!F30/'teine 18'!$C30</f>
        <v>0</v>
      </c>
      <c r="G30" s="18">
        <f>$C30*'teine 18'!G30/'teine 18'!$C30</f>
        <v>0.3</v>
      </c>
    </row>
    <row r="31" spans="1:7 16136:16384">
      <c r="A31" s="21"/>
      <c r="B31" s="59" t="s">
        <v>10</v>
      </c>
      <c r="C31" s="18"/>
      <c r="D31" s="23">
        <f>SUM(D23:D30)</f>
        <v>779.38571428571424</v>
      </c>
      <c r="E31" s="23">
        <f>SUM(E23:E30)</f>
        <v>115.44928571428571</v>
      </c>
      <c r="F31" s="23">
        <f>SUM(F23:F30)</f>
        <v>25.751714285714286</v>
      </c>
      <c r="G31" s="23">
        <f>SUM(G23:G30)</f>
        <v>28.626571428571427</v>
      </c>
    </row>
    <row r="32" spans="1:7 16136:16384" ht="23.25" customHeight="1">
      <c r="A32" s="24"/>
      <c r="B32" s="60"/>
      <c r="C32" s="34"/>
      <c r="D32" s="37"/>
      <c r="E32" s="37"/>
      <c r="F32" s="37"/>
      <c r="G32" s="37"/>
    </row>
    <row r="33" spans="1:7" ht="23.25" customHeight="1">
      <c r="A33" s="56" t="s">
        <v>14</v>
      </c>
      <c r="B33" s="60"/>
      <c r="C33" s="27" t="s">
        <v>1</v>
      </c>
      <c r="D33" s="27" t="s">
        <v>2</v>
      </c>
      <c r="E33" s="27" t="s">
        <v>3</v>
      </c>
      <c r="F33" s="27" t="s">
        <v>4</v>
      </c>
      <c r="G33" s="27" t="s">
        <v>5</v>
      </c>
    </row>
    <row r="34" spans="1:7">
      <c r="A34" s="17" t="s">
        <v>6</v>
      </c>
      <c r="B34" s="28" t="str">
        <f>'teine 18'!B34</f>
        <v>Ukraina borš (MAHE KARTUL, PORGAND)</v>
      </c>
      <c r="C34" s="32">
        <v>300</v>
      </c>
      <c r="D34" s="18">
        <f>$C34*'teine 18'!D34/'teine 18'!$C34</f>
        <v>306</v>
      </c>
      <c r="E34" s="18">
        <f>$C34*'teine 18'!E34/'teine 18'!$C34</f>
        <v>30</v>
      </c>
      <c r="F34" s="18">
        <f>$C34*'teine 18'!F34/'teine 18'!$C34</f>
        <v>13.14</v>
      </c>
      <c r="G34" s="18">
        <f>$C34*'teine 18'!G34/'teine 18'!$C34</f>
        <v>10.776</v>
      </c>
    </row>
    <row r="35" spans="1:7">
      <c r="A35" s="17"/>
      <c r="B35" s="28" t="str">
        <f>'teine 18'!B35</f>
        <v>Hapukoor</v>
      </c>
      <c r="C35" s="18">
        <v>10</v>
      </c>
      <c r="D35" s="18">
        <f>$C35*'teine 18'!D35/'teine 18'!$C35</f>
        <v>22.2</v>
      </c>
      <c r="E35" s="18">
        <f>$C35*'teine 18'!E35/'teine 18'!$C35</f>
        <v>0.38</v>
      </c>
      <c r="F35" s="18">
        <f>$C35*'teine 18'!F35/'teine 18'!$C35</f>
        <v>2.15</v>
      </c>
      <c r="G35" s="18">
        <f>$C35*'teine 18'!G35/'teine 18'!$C35</f>
        <v>0.33</v>
      </c>
    </row>
    <row r="36" spans="1:7">
      <c r="A36" s="19"/>
      <c r="B36" s="28" t="str">
        <f>'teine 18'!B36</f>
        <v>Vanillitarretis</v>
      </c>
      <c r="C36" s="18">
        <v>160</v>
      </c>
      <c r="D36" s="18">
        <f>$C36*'teine 18'!D36/'teine 18'!$C36</f>
        <v>200.1</v>
      </c>
      <c r="E36" s="18">
        <f>$C36*'teine 18'!E36/'teine 18'!$C36</f>
        <v>36.5</v>
      </c>
      <c r="F36" s="18">
        <f>$C36*'teine 18'!F36/'teine 18'!$C36</f>
        <v>5.42</v>
      </c>
      <c r="G36" s="18">
        <f>$C36*'teine 18'!G36/'teine 18'!$C36</f>
        <v>3.8600000000000003</v>
      </c>
    </row>
    <row r="37" spans="1:7">
      <c r="A37" s="21"/>
      <c r="B37" s="28" t="str">
        <f>'teine 18'!B37</f>
        <v>PRIA Piimatooted (piim 50g, keefir 50g)</v>
      </c>
      <c r="C37" s="20">
        <v>100</v>
      </c>
      <c r="D37" s="18">
        <f>$C37*'teine 18'!D37/'teine 18'!$C37</f>
        <v>54.8</v>
      </c>
      <c r="E37" s="18">
        <f>$C37*'teine 18'!E37/'teine 18'!$C37</f>
        <v>4.75</v>
      </c>
      <c r="F37" s="18">
        <f>$C37*'teine 18'!F37/'teine 18'!$C37</f>
        <v>2.5499999999999998</v>
      </c>
      <c r="G37" s="18">
        <f>$C37*'teine 18'!G37/'teine 18'!$C37</f>
        <v>3.22</v>
      </c>
    </row>
    <row r="38" spans="1:7">
      <c r="A38" s="21"/>
      <c r="B38" s="28" t="str">
        <f>'teine 18'!B38</f>
        <v xml:space="preserve">Rukkileiva- ja sepikutoodete valik </v>
      </c>
      <c r="C38" s="20">
        <v>60</v>
      </c>
      <c r="D38" s="18">
        <f>$C38*'teine 18'!D38/'teine 18'!$C38</f>
        <v>138</v>
      </c>
      <c r="E38" s="18">
        <f>$C38*'teine 18'!E38/'teine 18'!$C38</f>
        <v>29.52</v>
      </c>
      <c r="F38" s="18">
        <f>$C38*'teine 18'!F38/'teine 18'!$C38</f>
        <v>0.996</v>
      </c>
      <c r="G38" s="18">
        <f>$C38*'teine 18'!G38/'teine 18'!$C38</f>
        <v>4.7279999999999998</v>
      </c>
    </row>
    <row r="39" spans="1:7">
      <c r="A39" s="21"/>
      <c r="B39" s="28" t="s">
        <v>40</v>
      </c>
      <c r="C39" s="20">
        <v>100</v>
      </c>
      <c r="D39" s="18">
        <f>$C39*'teine 18'!D39/'teine 18'!$C39</f>
        <v>26.7</v>
      </c>
      <c r="E39" s="18">
        <f>$C39*'teine 18'!E39/'teine 18'!$C39</f>
        <v>6.2</v>
      </c>
      <c r="F39" s="18">
        <f>$C39*'teine 18'!F39/'teine 18'!$C39</f>
        <v>0.2</v>
      </c>
      <c r="G39" s="18">
        <f>$C39*'teine 18'!G39/'teine 18'!$C39</f>
        <v>1.1299999999999999</v>
      </c>
    </row>
    <row r="40" spans="1:7">
      <c r="A40" s="19"/>
      <c r="B40" s="59" t="str">
        <f>'teine 18'!B40</f>
        <v>Kokku:</v>
      </c>
      <c r="C40" s="18"/>
      <c r="D40" s="23">
        <f>SUM(D34:D39)</f>
        <v>747.8</v>
      </c>
      <c r="E40" s="23">
        <f>SUM(E34:E39)</f>
        <v>107.35</v>
      </c>
      <c r="F40" s="23">
        <f>SUM(F34:F39)</f>
        <v>24.456</v>
      </c>
      <c r="G40" s="23">
        <f>SUM(G34:G39)</f>
        <v>24.044</v>
      </c>
    </row>
    <row r="41" spans="1:7" ht="23.25" customHeight="1">
      <c r="A41" s="33"/>
      <c r="B41" s="60"/>
      <c r="C41" s="34"/>
      <c r="D41" s="37"/>
      <c r="E41" s="37"/>
      <c r="F41" s="37"/>
      <c r="G41" s="37"/>
    </row>
    <row r="42" spans="1:7" ht="23.25" customHeight="1">
      <c r="A42" s="56" t="s">
        <v>15</v>
      </c>
      <c r="B42" s="60"/>
      <c r="C42" s="27" t="s">
        <v>1</v>
      </c>
      <c r="D42" s="27" t="s">
        <v>2</v>
      </c>
      <c r="E42" s="27" t="s">
        <v>3</v>
      </c>
      <c r="F42" s="27" t="s">
        <v>4</v>
      </c>
      <c r="G42" s="27" t="s">
        <v>5</v>
      </c>
    </row>
    <row r="43" spans="1:7" ht="14.25" customHeight="1">
      <c r="A43" s="19" t="s">
        <v>6</v>
      </c>
      <c r="B43" s="28" t="str">
        <f>'teine 18'!B43</f>
        <v>Seamaksa-hapukoorekaste porganditega (MAHE PORGAND)</v>
      </c>
      <c r="C43" s="32">
        <v>150</v>
      </c>
      <c r="D43" s="18">
        <f>$C43*'teine 18'!D43/'teine 18'!$C43</f>
        <v>265.71428571428572</v>
      </c>
      <c r="E43" s="18">
        <f>$C43*'teine 18'!E43/'teine 18'!$C43</f>
        <v>12.75</v>
      </c>
      <c r="F43" s="18">
        <f>$C43*'teine 18'!F43/'teine 18'!$C43</f>
        <v>15.642857142857142</v>
      </c>
      <c r="G43" s="18">
        <f>$C43*'teine 18'!G43/'teine 18'!$C43</f>
        <v>13.178571428571429</v>
      </c>
    </row>
    <row r="44" spans="1:7" ht="14.25" customHeight="1">
      <c r="A44" s="19"/>
      <c r="B44" s="28" t="str">
        <f>'teine 18'!B44</f>
        <v>Riis, aurutatud</v>
      </c>
      <c r="C44" s="32">
        <v>100</v>
      </c>
      <c r="D44" s="18">
        <f>$C44*'teine 18'!D44/'teine 18'!$C44</f>
        <v>113.71428571428571</v>
      </c>
      <c r="E44" s="18">
        <f>$C44*'teine 18'!E44/'teine 18'!$C44</f>
        <v>26.142857142857142</v>
      </c>
      <c r="F44" s="18">
        <f>$C44*'teine 18'!F44/'teine 18'!$C44</f>
        <v>0.23</v>
      </c>
      <c r="G44" s="18">
        <f>$C44*'teine 18'!G44/'teine 18'!$C44</f>
        <v>2.2142857142857144</v>
      </c>
    </row>
    <row r="45" spans="1:7" ht="14.25" customHeight="1">
      <c r="A45" s="19"/>
      <c r="B45" s="28" t="str">
        <f>'teine 18'!B45</f>
        <v>Kartul, aurutatud (MAHE)</v>
      </c>
      <c r="C45" s="32">
        <v>100</v>
      </c>
      <c r="D45" s="18">
        <f>$C45*'teine 18'!D45/'teine 18'!$C45</f>
        <v>75.428571428571431</v>
      </c>
      <c r="E45" s="18">
        <f>$C45*'teine 18'!E45/'teine 18'!$C45</f>
        <v>17.428571428571427</v>
      </c>
      <c r="F45" s="18">
        <f>$C45*'teine 18'!F45/'teine 18'!$C45</f>
        <v>0.10285714285714284</v>
      </c>
      <c r="G45" s="18">
        <f>$C45*'teine 18'!G45/'teine 18'!$C45</f>
        <v>1.9571428571428571</v>
      </c>
    </row>
    <row r="46" spans="1:7" ht="15.6" customHeight="1">
      <c r="A46" s="19"/>
      <c r="B46" s="28" t="str">
        <f>'teine 18'!B46</f>
        <v xml:space="preserve">Kapsa-tomatisalat </v>
      </c>
      <c r="C46" s="32">
        <v>50</v>
      </c>
      <c r="D46" s="18">
        <f>$C46*'teine 18'!D46/'teine 18'!$C46</f>
        <v>54.7</v>
      </c>
      <c r="E46" s="18">
        <f>$C46*'teine 18'!E46/'teine 18'!$C46</f>
        <v>5.65</v>
      </c>
      <c r="F46" s="18">
        <f>$C46*'teine 18'!F46/'teine 18'!$C46</f>
        <v>3.39</v>
      </c>
      <c r="G46" s="18">
        <f>$C46*'teine 18'!G46/'teine 18'!$C46</f>
        <v>1.54</v>
      </c>
    </row>
    <row r="47" spans="1:7">
      <c r="A47" s="19"/>
      <c r="B47" s="28" t="str">
        <f>'teine 18'!B47</f>
        <v>Porgand (MAHE), porrulauk, mais, salatikaste</v>
      </c>
      <c r="C47" s="18">
        <v>50</v>
      </c>
      <c r="D47" s="18">
        <f>$C47*'teine 18'!D47/'teine 18'!$C47</f>
        <v>40.200000000000003</v>
      </c>
      <c r="E47" s="18">
        <f>$C47*'teine 18'!E47/'teine 18'!$C47</f>
        <v>4.2300000000000004</v>
      </c>
      <c r="F47" s="18">
        <f>$C47*'teine 18'!F47/'teine 18'!$C47</f>
        <v>1.26</v>
      </c>
      <c r="G47" s="18">
        <f>$C47*'teine 18'!G47/'teine 18'!$C47</f>
        <v>1.1100000000000001</v>
      </c>
    </row>
    <row r="48" spans="1:7" ht="15" customHeight="1">
      <c r="A48" s="19"/>
      <c r="B48" s="84" t="s">
        <v>9</v>
      </c>
      <c r="C48" s="18">
        <v>100</v>
      </c>
      <c r="D48" s="18">
        <f>$C48*'teine 18'!D47/'teine 18'!$C47</f>
        <v>80.400000000000006</v>
      </c>
      <c r="E48" s="18">
        <f>$C48*'teine 18'!E47/'teine 18'!$C47</f>
        <v>8.4600000000000009</v>
      </c>
      <c r="F48" s="18">
        <f>$C48*'teine 18'!F47/'teine 18'!$C47</f>
        <v>2.52</v>
      </c>
      <c r="G48" s="18">
        <f>$C48*'teine 18'!G47/'teine 18'!$C47</f>
        <v>2.2200000000000002</v>
      </c>
    </row>
    <row r="49" spans="1:7">
      <c r="A49" s="21"/>
      <c r="B49" s="28" t="str">
        <f>'teine 18'!B49</f>
        <v xml:space="preserve">Rukkileiva- ja sepikutoodete valik </v>
      </c>
      <c r="C49" s="18">
        <v>60</v>
      </c>
      <c r="D49" s="18">
        <f>$C49*'teine 18'!D49/'teine 18'!$C49</f>
        <v>138</v>
      </c>
      <c r="E49" s="18">
        <f>$C49*'teine 18'!E49/'teine 18'!$C49</f>
        <v>29.52</v>
      </c>
      <c r="F49" s="18">
        <f>$C49*'teine 18'!F49/'teine 18'!$C49</f>
        <v>0.996</v>
      </c>
      <c r="G49" s="18">
        <f>$C49*'teine 18'!G49/'teine 18'!$C49</f>
        <v>4.7279999999999998</v>
      </c>
    </row>
    <row r="50" spans="1:7">
      <c r="A50" s="21"/>
      <c r="B50" s="28" t="s">
        <v>27</v>
      </c>
      <c r="C50" s="18">
        <v>100</v>
      </c>
      <c r="D50" s="18">
        <f>$C50*'teine 18'!D50/'teine 18'!$C50</f>
        <v>48.3</v>
      </c>
      <c r="E50" s="18">
        <f>$C50*'teine 18'!E50/'teine 18'!$C50</f>
        <v>13.5</v>
      </c>
      <c r="F50" s="18">
        <f>$C50*'teine 18'!F50/'teine 18'!$C50</f>
        <v>0</v>
      </c>
      <c r="G50" s="18">
        <f>$C50*'teine 18'!G50/'teine 18'!$C50</f>
        <v>0</v>
      </c>
    </row>
    <row r="51" spans="1:7">
      <c r="A51" s="21"/>
      <c r="B51" s="29" t="s">
        <v>10</v>
      </c>
      <c r="C51" s="18"/>
      <c r="D51" s="23">
        <f>SUM(D43:D50)</f>
        <v>816.4571428571428</v>
      </c>
      <c r="E51" s="23">
        <f>SUM(E43:E50)</f>
        <v>117.68142857142855</v>
      </c>
      <c r="F51" s="23">
        <f>SUM(F43:F50)</f>
        <v>24.141714285714286</v>
      </c>
      <c r="G51" s="23">
        <f>SUM(G43:G50)</f>
        <v>26.947999999999993</v>
      </c>
    </row>
    <row r="52" spans="1:7">
      <c r="A52" s="24"/>
      <c r="B52" s="45"/>
      <c r="C52" s="37"/>
      <c r="D52" s="38"/>
      <c r="E52" s="38"/>
      <c r="F52" s="38"/>
      <c r="G52" s="38"/>
    </row>
    <row r="53" spans="1:7">
      <c r="A53" s="34"/>
      <c r="B53" s="151" t="s">
        <v>17</v>
      </c>
      <c r="C53" s="151"/>
      <c r="D53" s="61">
        <f>AVERAGE(D40,D51,D31,D20)</f>
        <v>783.01071428571424</v>
      </c>
      <c r="E53" s="61">
        <f t="shared" ref="E53:G53" si="0">AVERAGE(E40,E51,E31,E20)</f>
        <v>112.39267857142856</v>
      </c>
      <c r="F53" s="61">
        <f t="shared" si="0"/>
        <v>25.453857142857142</v>
      </c>
      <c r="G53" s="61">
        <f t="shared" si="0"/>
        <v>26.661642857142851</v>
      </c>
    </row>
    <row r="54" spans="1:7">
      <c r="A54" s="34" t="s">
        <v>22</v>
      </c>
      <c r="B54" s="34"/>
      <c r="C54" s="34"/>
      <c r="D54" s="58" t="s">
        <v>19</v>
      </c>
      <c r="E54" s="34"/>
      <c r="F54" s="34"/>
      <c r="G54" s="34"/>
    </row>
  </sheetData>
  <mergeCells count="1">
    <mergeCell ref="B53:C53"/>
  </mergeCells>
  <pageMargins left="0.70000000000000007" right="0.70000000000000007" top="1.1437007874015745" bottom="1.1437007874015745" header="0.74999999999999989" footer="0.74999999999999989"/>
  <pageSetup scale="6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2E0A6564C8CF4F848C5A1C80B17527" ma:contentTypeVersion="2" ma:contentTypeDescription="Create a new document." ma:contentTypeScope="" ma:versionID="5060c9f866184c94b4e9660e0aa6a749">
  <xsd:schema xmlns:xsd="http://www.w3.org/2001/XMLSchema" xmlns:xs="http://www.w3.org/2001/XMLSchema" xmlns:p="http://schemas.microsoft.com/office/2006/metadata/properties" xmlns:ns3="024e9ef8-6228-42f0-a1d9-f8625d5d88ab" targetNamespace="http://schemas.microsoft.com/office/2006/metadata/properties" ma:root="true" ma:fieldsID="87a7f09d1e36e5228a8727995844ace8" ns3:_="">
    <xsd:import namespace="024e9ef8-6228-42f0-a1d9-f8625d5d88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e9ef8-6228-42f0-a1d9-f8625d5d8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0126D-2CB4-48DE-9579-51208F169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4e9ef8-6228-42f0-a1d9-f8625d5d8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1260D-ED17-49C2-B403-865B0B315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4A765B-7C74-4F60-946D-D30EF19E33E4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024e9ef8-6228-42f0-a1d9-f8625d5d88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7067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esimene 18</vt:lpstr>
      <vt:lpstr>esimene 19</vt:lpstr>
      <vt:lpstr>esimene 20</vt:lpstr>
      <vt:lpstr>esimene 21</vt:lpstr>
      <vt:lpstr>teine 18</vt:lpstr>
      <vt:lpstr>teine 19</vt:lpstr>
      <vt:lpstr>teine 20</vt:lpstr>
      <vt:lpstr>teine 21</vt:lpstr>
      <vt:lpstr>kolmas 18</vt:lpstr>
      <vt:lpstr>kolmas 19</vt:lpstr>
      <vt:lpstr>kolmas 20</vt:lpstr>
      <vt:lpstr>kolmas 21</vt:lpstr>
      <vt:lpstr>'esimene 20'!Print_Area</vt:lpstr>
      <vt:lpstr>'esimene 21'!Print_Area</vt:lpstr>
      <vt:lpstr>'kolmas 20'!Print_Area</vt:lpstr>
      <vt:lpstr>'kolmas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creator>admin</dc:creator>
  <cp:lastModifiedBy>Svetlana</cp:lastModifiedBy>
  <cp:revision>88</cp:revision>
  <cp:lastPrinted>2023-04-13T07:53:53Z</cp:lastPrinted>
  <dcterms:created xsi:type="dcterms:W3CDTF">2016-09-13T12:12:48Z</dcterms:created>
  <dcterms:modified xsi:type="dcterms:W3CDTF">2023-04-17T09:06:27Z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ntentTypeId">
    <vt:lpwstr>0x010100D52E0A6564C8CF4F848C5A1C80B17527</vt:lpwstr>
  </property>
</Properties>
</file>