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tlana\Desktop\juuni 2024\"/>
    </mc:Choice>
  </mc:AlternateContent>
  <xr:revisionPtr revIDLastSave="0" documentId="13_ncr:1_{5C6880EF-4A99-4851-B4E3-100B043C40C9}" xr6:coauthVersionLast="47" xr6:coauthVersionMax="47" xr10:uidLastSave="{00000000-0000-0000-0000-000000000000}"/>
  <bookViews>
    <workbookView xWindow="-120" yWindow="-120" windowWidth="29040" windowHeight="15720" tabRatio="871" activeTab="7" xr2:uid="{00000000-000D-0000-FFFF-FFFF00000000}"/>
  </bookViews>
  <sheets>
    <sheet name="Teine 23" sheetId="5" r:id="rId1"/>
    <sheet name="Teine 24" sheetId="3" r:id="rId2"/>
    <sheet name="Esimene 23" sheetId="6" r:id="rId3"/>
    <sheet name="Esimene 24" sheetId="7" r:id="rId4"/>
    <sheet name="Kolmas 23" sheetId="9" r:id="rId5"/>
    <sheet name="Kolmas 24" sheetId="10" r:id="rId6"/>
    <sheet name="Güm 23" sheetId="22" r:id="rId7"/>
    <sheet name="Güm 24" sheetId="23" r:id="rId8"/>
  </sheets>
  <definedNames>
    <definedName name="_xlnm.Print_Area" localSheetId="2">'Esimene 23'!$A$1:$G$59</definedName>
    <definedName name="_xlnm.Print_Area" localSheetId="3">'Esimene 24'!$A$1:$G$36</definedName>
    <definedName name="_xlnm.Print_Area" localSheetId="6">'Güm 23'!$A$1:$G$59</definedName>
    <definedName name="_xlnm.Print_Area" localSheetId="7">'Güm 24'!$A$1:$G$36</definedName>
    <definedName name="_xlnm.Print_Area" localSheetId="4">'Kolmas 23'!$A$1:$G$59</definedName>
    <definedName name="_xlnm.Print_Area" localSheetId="5">'Kolmas 24'!$A$1:$G$36</definedName>
    <definedName name="_xlnm.Print_Area" localSheetId="0">'Teine 23'!$A$1:$G$60</definedName>
    <definedName name="_xlnm.Print_Area" localSheetId="1">'Teine 24'!$A$1:$G$36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3" l="1"/>
  <c r="G25" i="23"/>
  <c r="G26" i="23"/>
  <c r="G27" i="23"/>
  <c r="G28" i="23"/>
  <c r="G29" i="23"/>
  <c r="G31" i="23"/>
  <c r="G32" i="23"/>
  <c r="G23" i="23"/>
  <c r="F24" i="23"/>
  <c r="F25" i="23"/>
  <c r="F26" i="23"/>
  <c r="F27" i="23"/>
  <c r="F28" i="23"/>
  <c r="F29" i="23"/>
  <c r="F31" i="23"/>
  <c r="F32" i="23"/>
  <c r="F23" i="23"/>
  <c r="E24" i="23"/>
  <c r="E25" i="23"/>
  <c r="E26" i="23"/>
  <c r="E27" i="23"/>
  <c r="E28" i="23"/>
  <c r="E29" i="23"/>
  <c r="E31" i="23"/>
  <c r="E32" i="23"/>
  <c r="E23" i="23"/>
  <c r="D24" i="23"/>
  <c r="D25" i="23"/>
  <c r="D26" i="23"/>
  <c r="D27" i="23"/>
  <c r="D28" i="23"/>
  <c r="D29" i="23"/>
  <c r="D31" i="23"/>
  <c r="D32" i="23"/>
  <c r="D23" i="23"/>
  <c r="G17" i="23"/>
  <c r="G18" i="23"/>
  <c r="G19" i="23"/>
  <c r="G20" i="23"/>
  <c r="G16" i="23"/>
  <c r="F17" i="23"/>
  <c r="F18" i="23"/>
  <c r="F19" i="23"/>
  <c r="F20" i="23"/>
  <c r="F16" i="23"/>
  <c r="E17" i="23"/>
  <c r="E18" i="23"/>
  <c r="E19" i="23"/>
  <c r="E20" i="23"/>
  <c r="E16" i="23"/>
  <c r="D17" i="23"/>
  <c r="D18" i="23"/>
  <c r="D19" i="23"/>
  <c r="D20" i="23"/>
  <c r="D16" i="23"/>
  <c r="G5" i="23"/>
  <c r="G6" i="23"/>
  <c r="G7" i="23"/>
  <c r="G8" i="23"/>
  <c r="G9" i="23"/>
  <c r="G10" i="23"/>
  <c r="G12" i="23"/>
  <c r="G13" i="23"/>
  <c r="G4" i="23"/>
  <c r="F5" i="23"/>
  <c r="F6" i="23"/>
  <c r="F7" i="23"/>
  <c r="F8" i="23"/>
  <c r="F9" i="23"/>
  <c r="F10" i="23"/>
  <c r="F12" i="23"/>
  <c r="F13" i="23"/>
  <c r="F4" i="23"/>
  <c r="E5" i="23"/>
  <c r="E6" i="23"/>
  <c r="E7" i="23"/>
  <c r="E8" i="23"/>
  <c r="E9" i="23"/>
  <c r="E10" i="23"/>
  <c r="E12" i="23"/>
  <c r="E13" i="23"/>
  <c r="E4" i="23"/>
  <c r="D5" i="23"/>
  <c r="D6" i="23"/>
  <c r="D7" i="23"/>
  <c r="D8" i="23"/>
  <c r="D9" i="23"/>
  <c r="D10" i="23"/>
  <c r="D12" i="23"/>
  <c r="D13" i="23"/>
  <c r="D4" i="23"/>
  <c r="B21" i="23"/>
  <c r="B23" i="23"/>
  <c r="B24" i="23"/>
  <c r="B25" i="23"/>
  <c r="B26" i="23"/>
  <c r="B27" i="23"/>
  <c r="B28" i="23"/>
  <c r="B29" i="23"/>
  <c r="B31" i="23"/>
  <c r="B33" i="23"/>
  <c r="B5" i="23"/>
  <c r="B6" i="23"/>
  <c r="B7" i="23"/>
  <c r="B8" i="23"/>
  <c r="B9" i="23"/>
  <c r="B10" i="23"/>
  <c r="B12" i="23"/>
  <c r="B14" i="23"/>
  <c r="B16" i="23"/>
  <c r="B17" i="23"/>
  <c r="B19" i="23"/>
  <c r="D17" i="22"/>
  <c r="E17" i="22" s="1"/>
  <c r="F17" i="22" s="1"/>
  <c r="G17" i="22" s="1"/>
  <c r="D18" i="22"/>
  <c r="E18" i="22" s="1"/>
  <c r="F18" i="22" s="1"/>
  <c r="G18" i="22" s="1"/>
  <c r="D20" i="22"/>
  <c r="D21" i="22"/>
  <c r="E21" i="22" s="1"/>
  <c r="F21" i="22" s="1"/>
  <c r="G21" i="22" s="1"/>
  <c r="G55" i="22"/>
  <c r="D46" i="22"/>
  <c r="E46" i="22" s="1"/>
  <c r="F46" i="22" s="1"/>
  <c r="G46" i="22" s="1"/>
  <c r="D47" i="22"/>
  <c r="E47" i="22" s="1"/>
  <c r="F47" i="22" s="1"/>
  <c r="G47" i="22" s="1"/>
  <c r="D48" i="22"/>
  <c r="E48" i="22" s="1"/>
  <c r="F48" i="22" s="1"/>
  <c r="G48" i="22" s="1"/>
  <c r="D49" i="22"/>
  <c r="E49" i="22" s="1"/>
  <c r="F49" i="22" s="1"/>
  <c r="G49" i="22" s="1"/>
  <c r="D50" i="22"/>
  <c r="E50" i="22" s="1"/>
  <c r="F50" i="22" s="1"/>
  <c r="G50" i="22" s="1"/>
  <c r="D51" i="22"/>
  <c r="E51" i="22" s="1"/>
  <c r="F51" i="22" s="1"/>
  <c r="G51" i="22" s="1"/>
  <c r="D53" i="22"/>
  <c r="E53" i="22" s="1"/>
  <c r="F53" i="22" s="1"/>
  <c r="G53" i="22" s="1"/>
  <c r="D54" i="22"/>
  <c r="E54" i="22" s="1"/>
  <c r="F54" i="22" s="1"/>
  <c r="G54" i="22" s="1"/>
  <c r="D55" i="22"/>
  <c r="E55" i="22" s="1"/>
  <c r="F55" i="22" s="1"/>
  <c r="B5" i="22"/>
  <c r="B6" i="22"/>
  <c r="B7" i="22"/>
  <c r="B8" i="22"/>
  <c r="B9" i="22"/>
  <c r="B10" i="22"/>
  <c r="B12" i="22"/>
  <c r="B14" i="22"/>
  <c r="B16" i="22"/>
  <c r="B17" i="22"/>
  <c r="B18" i="22"/>
  <c r="B20" i="22"/>
  <c r="B22" i="22"/>
  <c r="B24" i="22"/>
  <c r="B25" i="22"/>
  <c r="B26" i="22"/>
  <c r="B27" i="22"/>
  <c r="B28" i="22"/>
  <c r="B30" i="22"/>
  <c r="B31" i="22"/>
  <c r="B33" i="22"/>
  <c r="B35" i="22"/>
  <c r="B37" i="22"/>
  <c r="B38" i="22"/>
  <c r="B39" i="22"/>
  <c r="B41" i="22"/>
  <c r="B43" i="22"/>
  <c r="B45" i="22"/>
  <c r="B46" i="22"/>
  <c r="B47" i="22"/>
  <c r="B48" i="22"/>
  <c r="B49" i="22"/>
  <c r="B50" i="22"/>
  <c r="B51" i="22"/>
  <c r="B53" i="22"/>
  <c r="B54" i="22"/>
  <c r="B56" i="22"/>
  <c r="B5" i="10"/>
  <c r="B6" i="10"/>
  <c r="B7" i="10"/>
  <c r="B8" i="10"/>
  <c r="B9" i="10"/>
  <c r="B10" i="10"/>
  <c r="B12" i="10"/>
  <c r="B14" i="10"/>
  <c r="B16" i="10"/>
  <c r="B17" i="10"/>
  <c r="B19" i="10"/>
  <c r="B21" i="10"/>
  <c r="B23" i="10"/>
  <c r="B24" i="10"/>
  <c r="B25" i="10"/>
  <c r="B26" i="10"/>
  <c r="B27" i="10"/>
  <c r="B28" i="10"/>
  <c r="B29" i="10"/>
  <c r="B31" i="10"/>
  <c r="B33" i="10"/>
  <c r="E53" i="9"/>
  <c r="G46" i="9"/>
  <c r="G47" i="9"/>
  <c r="G48" i="9"/>
  <c r="G49" i="9"/>
  <c r="G50" i="9"/>
  <c r="G51" i="9"/>
  <c r="G53" i="9"/>
  <c r="G54" i="9"/>
  <c r="G55" i="9"/>
  <c r="G45" i="9"/>
  <c r="F46" i="9"/>
  <c r="F47" i="9"/>
  <c r="F48" i="9"/>
  <c r="F49" i="9"/>
  <c r="F50" i="9"/>
  <c r="F51" i="9"/>
  <c r="F53" i="9"/>
  <c r="F54" i="9"/>
  <c r="F55" i="9"/>
  <c r="F45" i="9"/>
  <c r="E46" i="9"/>
  <c r="E47" i="9"/>
  <c r="E48" i="9"/>
  <c r="E49" i="9"/>
  <c r="E50" i="9"/>
  <c r="E51" i="9"/>
  <c r="E54" i="9"/>
  <c r="E55" i="9"/>
  <c r="E45" i="9"/>
  <c r="D46" i="9"/>
  <c r="D47" i="9"/>
  <c r="D48" i="9"/>
  <c r="D49" i="9"/>
  <c r="D50" i="9"/>
  <c r="D51" i="9"/>
  <c r="D53" i="9"/>
  <c r="D54" i="9"/>
  <c r="D55" i="9"/>
  <c r="D45" i="9"/>
  <c r="G25" i="9"/>
  <c r="G26" i="9"/>
  <c r="G27" i="9"/>
  <c r="G28" i="9"/>
  <c r="G29" i="9"/>
  <c r="G30" i="9"/>
  <c r="G31" i="9"/>
  <c r="G33" i="9"/>
  <c r="G34" i="9"/>
  <c r="G24" i="9"/>
  <c r="F25" i="9"/>
  <c r="F26" i="9"/>
  <c r="F27" i="9"/>
  <c r="F28" i="9"/>
  <c r="F29" i="9"/>
  <c r="F30" i="9"/>
  <c r="F31" i="9"/>
  <c r="F33" i="9"/>
  <c r="F34" i="9"/>
  <c r="F24" i="9"/>
  <c r="E25" i="9"/>
  <c r="E26" i="9"/>
  <c r="E27" i="9"/>
  <c r="E28" i="9"/>
  <c r="E29" i="9"/>
  <c r="E30" i="9"/>
  <c r="E31" i="9"/>
  <c r="E33" i="9"/>
  <c r="E34" i="9"/>
  <c r="E24" i="9"/>
  <c r="D25" i="9"/>
  <c r="D26" i="9"/>
  <c r="D27" i="9"/>
  <c r="D28" i="9"/>
  <c r="D29" i="9"/>
  <c r="D30" i="9"/>
  <c r="D31" i="9"/>
  <c r="D33" i="9"/>
  <c r="D34" i="9"/>
  <c r="D24" i="9"/>
  <c r="B5" i="9"/>
  <c r="B6" i="9"/>
  <c r="B7" i="9"/>
  <c r="B8" i="9"/>
  <c r="B9" i="9"/>
  <c r="B10" i="9"/>
  <c r="B12" i="9"/>
  <c r="B14" i="9"/>
  <c r="B16" i="9"/>
  <c r="B17" i="9"/>
  <c r="B18" i="9"/>
  <c r="B20" i="9"/>
  <c r="B22" i="9"/>
  <c r="B24" i="9"/>
  <c r="B25" i="9"/>
  <c r="B26" i="9"/>
  <c r="B27" i="9"/>
  <c r="B28" i="9"/>
  <c r="B30" i="9"/>
  <c r="B31" i="9"/>
  <c r="B33" i="9"/>
  <c r="B35" i="9"/>
  <c r="B37" i="9"/>
  <c r="B38" i="9"/>
  <c r="B39" i="9"/>
  <c r="B41" i="9"/>
  <c r="B43" i="9"/>
  <c r="B45" i="9"/>
  <c r="B46" i="9"/>
  <c r="B47" i="9"/>
  <c r="B48" i="9"/>
  <c r="B49" i="9"/>
  <c r="B50" i="9"/>
  <c r="B51" i="9"/>
  <c r="B53" i="9"/>
  <c r="B54" i="9"/>
  <c r="B56" i="9"/>
  <c r="G32" i="7"/>
  <c r="D24" i="7"/>
  <c r="E24" i="7" s="1"/>
  <c r="F24" i="7" s="1"/>
  <c r="G24" i="7" s="1"/>
  <c r="D25" i="7"/>
  <c r="E25" i="7" s="1"/>
  <c r="F25" i="7" s="1"/>
  <c r="G25" i="7" s="1"/>
  <c r="D26" i="7"/>
  <c r="E26" i="7" s="1"/>
  <c r="F26" i="7" s="1"/>
  <c r="G26" i="7" s="1"/>
  <c r="D27" i="7"/>
  <c r="E27" i="7" s="1"/>
  <c r="F27" i="7" s="1"/>
  <c r="G27" i="7" s="1"/>
  <c r="D28" i="7"/>
  <c r="E28" i="7" s="1"/>
  <c r="F28" i="7" s="1"/>
  <c r="G28" i="7" s="1"/>
  <c r="D29" i="7"/>
  <c r="E29" i="7" s="1"/>
  <c r="F29" i="7" s="1"/>
  <c r="G29" i="7" s="1"/>
  <c r="D31" i="7"/>
  <c r="E31" i="7" s="1"/>
  <c r="F31" i="7" s="1"/>
  <c r="G31" i="7" s="1"/>
  <c r="D32" i="7"/>
  <c r="E32" i="7" s="1"/>
  <c r="F32" i="7" s="1"/>
  <c r="B23" i="7"/>
  <c r="B24" i="7"/>
  <c r="B25" i="7"/>
  <c r="B26" i="7"/>
  <c r="B27" i="7"/>
  <c r="B28" i="7"/>
  <c r="B29" i="7"/>
  <c r="B30" i="7"/>
  <c r="B31" i="7"/>
  <c r="B32" i="7"/>
  <c r="B33" i="7"/>
  <c r="B5" i="7"/>
  <c r="B6" i="7"/>
  <c r="B7" i="7"/>
  <c r="B8" i="7"/>
  <c r="B9" i="7"/>
  <c r="B10" i="7"/>
  <c r="B11" i="7"/>
  <c r="B12" i="7"/>
  <c r="B13" i="7"/>
  <c r="B14" i="7"/>
  <c r="B16" i="7"/>
  <c r="B17" i="7"/>
  <c r="B18" i="7"/>
  <c r="B19" i="7"/>
  <c r="B20" i="7"/>
  <c r="B21" i="7"/>
  <c r="G55" i="6"/>
  <c r="D54" i="6"/>
  <c r="E54" i="6" s="1"/>
  <c r="F54" i="6" s="1"/>
  <c r="G54" i="6" s="1"/>
  <c r="B46" i="6"/>
  <c r="B47" i="6"/>
  <c r="B48" i="6"/>
  <c r="B49" i="6"/>
  <c r="B50" i="6"/>
  <c r="B51" i="6"/>
  <c r="B52" i="6"/>
  <c r="B53" i="6"/>
  <c r="B54" i="6"/>
  <c r="B55" i="6"/>
  <c r="B38" i="6"/>
  <c r="B39" i="6"/>
  <c r="B40" i="6"/>
  <c r="B41" i="6"/>
  <c r="B42" i="6"/>
  <c r="B25" i="6"/>
  <c r="B26" i="6"/>
  <c r="B27" i="6"/>
  <c r="B28" i="6"/>
  <c r="B29" i="6"/>
  <c r="B30" i="6"/>
  <c r="B31" i="6"/>
  <c r="B32" i="6"/>
  <c r="B33" i="6"/>
  <c r="B34" i="6"/>
  <c r="B17" i="6"/>
  <c r="B18" i="6"/>
  <c r="B19" i="6"/>
  <c r="B20" i="6"/>
  <c r="B21" i="6"/>
  <c r="B5" i="6"/>
  <c r="B6" i="6"/>
  <c r="B7" i="6"/>
  <c r="B8" i="6"/>
  <c r="B9" i="6"/>
  <c r="B10" i="6"/>
  <c r="B11" i="6"/>
  <c r="B12" i="6"/>
  <c r="B13" i="6"/>
  <c r="E35" i="9" l="1"/>
  <c r="E56" i="9"/>
  <c r="F56" i="9"/>
  <c r="D35" i="9"/>
  <c r="D56" i="9"/>
  <c r="G56" i="9"/>
  <c r="F35" i="9"/>
  <c r="G35" i="9"/>
  <c r="E20" i="22"/>
  <c r="D4" i="6"/>
  <c r="F20" i="22" l="1"/>
  <c r="G56" i="5"/>
  <c r="E56" i="5"/>
  <c r="F56" i="5"/>
  <c r="D56" i="5"/>
  <c r="E43" i="5"/>
  <c r="F43" i="5"/>
  <c r="G43" i="5"/>
  <c r="D43" i="5"/>
  <c r="E35" i="5"/>
  <c r="F35" i="5"/>
  <c r="G35" i="5"/>
  <c r="D35" i="5"/>
  <c r="E22" i="5"/>
  <c r="F22" i="5"/>
  <c r="G22" i="5"/>
  <c r="D22" i="5"/>
  <c r="E14" i="5"/>
  <c r="F14" i="5"/>
  <c r="F57" i="5" s="1"/>
  <c r="G14" i="5"/>
  <c r="D14" i="5"/>
  <c r="D24" i="10"/>
  <c r="E24" i="10" s="1"/>
  <c r="F24" i="10" s="1"/>
  <c r="G24" i="10" s="1"/>
  <c r="D25" i="10"/>
  <c r="E25" i="10" s="1"/>
  <c r="F25" i="10" s="1"/>
  <c r="G25" i="10" s="1"/>
  <c r="D26" i="10"/>
  <c r="E26" i="10" s="1"/>
  <c r="F26" i="10" s="1"/>
  <c r="G26" i="10" s="1"/>
  <c r="D27" i="10"/>
  <c r="E27" i="10" s="1"/>
  <c r="F27" i="10" s="1"/>
  <c r="G27" i="10" s="1"/>
  <c r="D17" i="10"/>
  <c r="E17" i="10" s="1"/>
  <c r="F17" i="10" s="1"/>
  <c r="G17" i="10" s="1"/>
  <c r="D38" i="22"/>
  <c r="E38" i="22" s="1"/>
  <c r="F38" i="22" s="1"/>
  <c r="G38" i="22" s="1"/>
  <c r="D39" i="22"/>
  <c r="E39" i="22" s="1"/>
  <c r="F39" i="22" s="1"/>
  <c r="G39" i="22" s="1"/>
  <c r="D25" i="22"/>
  <c r="E25" i="22" s="1"/>
  <c r="F25" i="22" s="1"/>
  <c r="G25" i="22" s="1"/>
  <c r="D26" i="22"/>
  <c r="E26" i="22" s="1"/>
  <c r="F26" i="22" s="1"/>
  <c r="G26" i="22" s="1"/>
  <c r="D27" i="22"/>
  <c r="E27" i="22" s="1"/>
  <c r="F27" i="22" s="1"/>
  <c r="G27" i="22" s="1"/>
  <c r="D28" i="22"/>
  <c r="E28" i="22" s="1"/>
  <c r="F28" i="22" s="1"/>
  <c r="G28" i="22" s="1"/>
  <c r="D29" i="22"/>
  <c r="E29" i="22" s="1"/>
  <c r="F29" i="22" s="1"/>
  <c r="G29" i="22" s="1"/>
  <c r="D38" i="9"/>
  <c r="D39" i="9"/>
  <c r="D17" i="9"/>
  <c r="E17" i="9" s="1"/>
  <c r="F17" i="9" s="1"/>
  <c r="G17" i="9" s="1"/>
  <c r="D18" i="9"/>
  <c r="D17" i="6"/>
  <c r="E17" i="6" s="1"/>
  <c r="F17" i="6" s="1"/>
  <c r="G17" i="6" s="1"/>
  <c r="D25" i="6"/>
  <c r="E25" i="6" s="1"/>
  <c r="F25" i="6" s="1"/>
  <c r="G25" i="6" s="1"/>
  <c r="D26" i="6"/>
  <c r="E26" i="6" s="1"/>
  <c r="F26" i="6" s="1"/>
  <c r="G26" i="6" s="1"/>
  <c r="D27" i="6"/>
  <c r="E27" i="6" s="1"/>
  <c r="F27" i="6" s="1"/>
  <c r="G27" i="6" s="1"/>
  <c r="D28" i="6"/>
  <c r="E28" i="6" s="1"/>
  <c r="F28" i="6" s="1"/>
  <c r="G28" i="6" s="1"/>
  <c r="D29" i="6"/>
  <c r="E29" i="6" s="1"/>
  <c r="F29" i="6" s="1"/>
  <c r="G29" i="6" s="1"/>
  <c r="D57" i="5" l="1"/>
  <c r="E57" i="5"/>
  <c r="G57" i="5"/>
  <c r="G20" i="22"/>
  <c r="D18" i="6"/>
  <c r="E18" i="6" s="1"/>
  <c r="F18" i="6" s="1"/>
  <c r="G18" i="6" s="1"/>
  <c r="G42" i="22"/>
  <c r="F42" i="22"/>
  <c r="E42" i="22"/>
  <c r="D42" i="22"/>
  <c r="D17" i="7"/>
  <c r="E17" i="7" s="1"/>
  <c r="F17" i="7" s="1"/>
  <c r="G17" i="7" s="1"/>
  <c r="D19" i="7"/>
  <c r="D20" i="7"/>
  <c r="E20" i="7" s="1"/>
  <c r="F20" i="7" s="1"/>
  <c r="G20" i="7" s="1"/>
  <c r="D5" i="6"/>
  <c r="E5" i="6" s="1"/>
  <c r="F5" i="6" s="1"/>
  <c r="G5" i="6" s="1"/>
  <c r="D6" i="6"/>
  <c r="E6" i="6" s="1"/>
  <c r="F6" i="6" s="1"/>
  <c r="G6" i="6" s="1"/>
  <c r="D7" i="6"/>
  <c r="E7" i="6" s="1"/>
  <c r="F7" i="6" s="1"/>
  <c r="G7" i="6" s="1"/>
  <c r="D8" i="6"/>
  <c r="E8" i="6" s="1"/>
  <c r="F8" i="6" s="1"/>
  <c r="G8" i="6" s="1"/>
  <c r="D9" i="6"/>
  <c r="D10" i="6"/>
  <c r="D13" i="6"/>
  <c r="E13" i="6" s="1"/>
  <c r="F13" i="6" s="1"/>
  <c r="D21" i="6"/>
  <c r="E21" i="6" s="1"/>
  <c r="F21" i="6" s="1"/>
  <c r="G21" i="6" s="1"/>
  <c r="D34" i="6"/>
  <c r="E34" i="6" s="1"/>
  <c r="F34" i="6" s="1"/>
  <c r="D42" i="6"/>
  <c r="E42" i="6" s="1"/>
  <c r="F42" i="6" s="1"/>
  <c r="G42" i="6" s="1"/>
  <c r="D55" i="6"/>
  <c r="E55" i="6" s="1"/>
  <c r="F55" i="6" s="1"/>
  <c r="G42" i="9"/>
  <c r="F42" i="9"/>
  <c r="E42" i="9"/>
  <c r="D42" i="9"/>
  <c r="B4" i="7"/>
  <c r="E18" i="9" l="1"/>
  <c r="F18" i="9" s="1"/>
  <c r="G18" i="9" s="1"/>
  <c r="B4" i="23"/>
  <c r="A2" i="23"/>
  <c r="D33" i="23" l="1"/>
  <c r="E21" i="23"/>
  <c r="F21" i="23"/>
  <c r="D14" i="23"/>
  <c r="D21" i="23"/>
  <c r="G21" i="23"/>
  <c r="D34" i="23" l="1"/>
  <c r="E14" i="23"/>
  <c r="E33" i="23"/>
  <c r="F14" i="23"/>
  <c r="G14" i="23"/>
  <c r="G33" i="23"/>
  <c r="F33" i="23"/>
  <c r="D12" i="22"/>
  <c r="G34" i="23" l="1"/>
  <c r="F34" i="23"/>
  <c r="E34" i="23"/>
  <c r="D14" i="3"/>
  <c r="A2" i="22" l="1"/>
  <c r="G5" i="22"/>
  <c r="G6" i="22"/>
  <c r="G7" i="22"/>
  <c r="G8" i="22"/>
  <c r="G12" i="22"/>
  <c r="G13" i="22"/>
  <c r="G33" i="22"/>
  <c r="G34" i="22"/>
  <c r="G41" i="22"/>
  <c r="G4" i="22"/>
  <c r="F5" i="22"/>
  <c r="F6" i="22"/>
  <c r="F7" i="22"/>
  <c r="F8" i="22"/>
  <c r="F12" i="22"/>
  <c r="F13" i="22"/>
  <c r="F33" i="22"/>
  <c r="F34" i="22"/>
  <c r="F41" i="22"/>
  <c r="F4" i="22"/>
  <c r="E5" i="22"/>
  <c r="E6" i="22"/>
  <c r="E7" i="22"/>
  <c r="E8" i="22"/>
  <c r="E12" i="22"/>
  <c r="E13" i="22"/>
  <c r="E33" i="22"/>
  <c r="E34" i="22"/>
  <c r="E41" i="22"/>
  <c r="E43" i="22" s="1"/>
  <c r="E4" i="22"/>
  <c r="D16" i="22"/>
  <c r="D24" i="22"/>
  <c r="E24" i="22" s="1"/>
  <c r="F24" i="22" s="1"/>
  <c r="G24" i="22" s="1"/>
  <c r="D33" i="22"/>
  <c r="D34" i="22"/>
  <c r="D37" i="22"/>
  <c r="E37" i="22" s="1"/>
  <c r="F37" i="22" s="1"/>
  <c r="G37" i="22" s="1"/>
  <c r="D41" i="22"/>
  <c r="D45" i="22"/>
  <c r="D5" i="22"/>
  <c r="D6" i="22"/>
  <c r="D7" i="22"/>
  <c r="D8" i="22"/>
  <c r="D13" i="22"/>
  <c r="D4" i="22"/>
  <c r="B4" i="22"/>
  <c r="D43" i="22" l="1"/>
  <c r="F14" i="22"/>
  <c r="G35" i="22"/>
  <c r="E16" i="22"/>
  <c r="D22" i="22"/>
  <c r="E45" i="22"/>
  <c r="F45" i="22" s="1"/>
  <c r="G45" i="22" s="1"/>
  <c r="G56" i="22" s="1"/>
  <c r="D56" i="22"/>
  <c r="G14" i="22"/>
  <c r="E35" i="22"/>
  <c r="F43" i="22"/>
  <c r="D14" i="22"/>
  <c r="D35" i="22"/>
  <c r="E14" i="22"/>
  <c r="F35" i="22"/>
  <c r="G43" i="22"/>
  <c r="G21" i="3"/>
  <c r="G39" i="9"/>
  <c r="G41" i="9"/>
  <c r="F56" i="22" l="1"/>
  <c r="F16" i="22"/>
  <c r="E22" i="22"/>
  <c r="D57" i="22"/>
  <c r="E56" i="22"/>
  <c r="G19" i="10"/>
  <c r="G20" i="10"/>
  <c r="F19" i="10"/>
  <c r="F20" i="10"/>
  <c r="E19" i="10"/>
  <c r="E20" i="10"/>
  <c r="D19" i="10"/>
  <c r="D20" i="10"/>
  <c r="D16" i="10"/>
  <c r="E16" i="10" s="1"/>
  <c r="F16" i="10" s="1"/>
  <c r="G37" i="9"/>
  <c r="G43" i="9" s="1"/>
  <c r="F39" i="9"/>
  <c r="F41" i="9"/>
  <c r="F37" i="9"/>
  <c r="E39" i="9"/>
  <c r="E41" i="9"/>
  <c r="E37" i="9"/>
  <c r="D41" i="9"/>
  <c r="D37" i="9"/>
  <c r="G20" i="9"/>
  <c r="G21" i="9"/>
  <c r="F20" i="9"/>
  <c r="F21" i="9"/>
  <c r="E20" i="9"/>
  <c r="E21" i="9"/>
  <c r="D20" i="9"/>
  <c r="D21" i="9"/>
  <c r="D16" i="9"/>
  <c r="D5" i="9"/>
  <c r="E5" i="9" s="1"/>
  <c r="F5" i="9" s="1"/>
  <c r="G5" i="9" s="1"/>
  <c r="D6" i="9"/>
  <c r="E6" i="9" s="1"/>
  <c r="F6" i="9" s="1"/>
  <c r="G6" i="9" s="1"/>
  <c r="D7" i="9"/>
  <c r="E7" i="9" s="1"/>
  <c r="F7" i="9" s="1"/>
  <c r="G7" i="9" s="1"/>
  <c r="D8" i="9"/>
  <c r="E8" i="9" s="1"/>
  <c r="F8" i="9" s="1"/>
  <c r="G8" i="9" s="1"/>
  <c r="D12" i="9"/>
  <c r="D13" i="9"/>
  <c r="E13" i="9" s="1"/>
  <c r="F13" i="9" s="1"/>
  <c r="D47" i="6"/>
  <c r="E47" i="6" s="1"/>
  <c r="F47" i="6" s="1"/>
  <c r="G47" i="6" s="1"/>
  <c r="E57" i="22" l="1"/>
  <c r="E43" i="9"/>
  <c r="F43" i="9"/>
  <c r="E16" i="9"/>
  <c r="D22" i="9"/>
  <c r="G16" i="22"/>
  <c r="G22" i="22" s="1"/>
  <c r="G57" i="22" s="1"/>
  <c r="F22" i="22"/>
  <c r="F57" i="22" s="1"/>
  <c r="D43" i="9"/>
  <c r="E12" i="9"/>
  <c r="G16" i="10"/>
  <c r="F21" i="10"/>
  <c r="D32" i="10"/>
  <c r="D31" i="10"/>
  <c r="E31" i="10" s="1"/>
  <c r="F31" i="10" s="1"/>
  <c r="G31" i="10" s="1"/>
  <c r="D23" i="10"/>
  <c r="E23" i="10" s="1"/>
  <c r="F23" i="10" s="1"/>
  <c r="D13" i="10"/>
  <c r="E13" i="10" s="1"/>
  <c r="F13" i="10" s="1"/>
  <c r="D12" i="10"/>
  <c r="E12" i="10" s="1"/>
  <c r="F12" i="10" s="1"/>
  <c r="G12" i="10" s="1"/>
  <c r="D8" i="10"/>
  <c r="E8" i="10" s="1"/>
  <c r="F8" i="10" s="1"/>
  <c r="G8" i="10" s="1"/>
  <c r="D7" i="10"/>
  <c r="E7" i="10" s="1"/>
  <c r="F7" i="10" s="1"/>
  <c r="G7" i="10" s="1"/>
  <c r="D6" i="10"/>
  <c r="E6" i="10" s="1"/>
  <c r="F6" i="10" s="1"/>
  <c r="G6" i="10" s="1"/>
  <c r="D5" i="10"/>
  <c r="E5" i="10" s="1"/>
  <c r="F5" i="10" s="1"/>
  <c r="G5" i="10" s="1"/>
  <c r="D4" i="10"/>
  <c r="B4" i="10"/>
  <c r="A2" i="10"/>
  <c r="D4" i="9"/>
  <c r="E4" i="9" s="1"/>
  <c r="B4" i="9"/>
  <c r="A2" i="9"/>
  <c r="D14" i="9" l="1"/>
  <c r="D57" i="9" s="1"/>
  <c r="F16" i="9"/>
  <c r="E22" i="9"/>
  <c r="F12" i="9"/>
  <c r="E14" i="9"/>
  <c r="G23" i="10"/>
  <c r="F33" i="10"/>
  <c r="D14" i="10"/>
  <c r="D21" i="10"/>
  <c r="D33" i="10"/>
  <c r="E4" i="10"/>
  <c r="F4" i="9"/>
  <c r="D34" i="10" l="1"/>
  <c r="G16" i="9"/>
  <c r="G22" i="9" s="1"/>
  <c r="F22" i="9"/>
  <c r="G12" i="9"/>
  <c r="F14" i="9"/>
  <c r="E21" i="10"/>
  <c r="E33" i="10"/>
  <c r="E14" i="10"/>
  <c r="F4" i="10"/>
  <c r="G4" i="9"/>
  <c r="D12" i="7"/>
  <c r="D33" i="3"/>
  <c r="E34" i="10" l="1"/>
  <c r="G14" i="9"/>
  <c r="G57" i="9" s="1"/>
  <c r="E57" i="9"/>
  <c r="E12" i="7"/>
  <c r="F12" i="7" s="1"/>
  <c r="G12" i="7" s="1"/>
  <c r="G33" i="10"/>
  <c r="G4" i="10"/>
  <c r="G14" i="10" s="1"/>
  <c r="F14" i="10"/>
  <c r="F34" i="10" s="1"/>
  <c r="G21" i="10"/>
  <c r="F57" i="9"/>
  <c r="G34" i="10" l="1"/>
  <c r="D24" i="6"/>
  <c r="E24" i="6" s="1"/>
  <c r="F24" i="6" s="1"/>
  <c r="G24" i="6" s="1"/>
  <c r="D33" i="6" l="1"/>
  <c r="E33" i="6" s="1"/>
  <c r="F33" i="6" l="1"/>
  <c r="G33" i="6" s="1"/>
  <c r="D53" i="6"/>
  <c r="E53" i="6" s="1"/>
  <c r="F53" i="6" s="1"/>
  <c r="G53" i="6" s="1"/>
  <c r="D48" i="6" l="1"/>
  <c r="E48" i="6" s="1"/>
  <c r="F48" i="6" s="1"/>
  <c r="G48" i="6" s="1"/>
  <c r="B45" i="6"/>
  <c r="D45" i="6"/>
  <c r="E45" i="6" s="1"/>
  <c r="F45" i="6" s="1"/>
  <c r="G45" i="6" s="1"/>
  <c r="D46" i="6"/>
  <c r="E46" i="6" s="1"/>
  <c r="F46" i="6" s="1"/>
  <c r="G46" i="6" s="1"/>
  <c r="D12" i="6"/>
  <c r="E12" i="6" s="1"/>
  <c r="F12" i="6" s="1"/>
  <c r="G12" i="6" s="1"/>
  <c r="G56" i="6" l="1"/>
  <c r="D56" i="6"/>
  <c r="A2" i="7"/>
  <c r="A2" i="6"/>
  <c r="F56" i="6" l="1"/>
  <c r="E56" i="6"/>
  <c r="D23" i="7" l="1"/>
  <c r="E19" i="7"/>
  <c r="F19" i="7" s="1"/>
  <c r="G19" i="7" s="1"/>
  <c r="D16" i="7"/>
  <c r="D13" i="7"/>
  <c r="D8" i="7"/>
  <c r="D7" i="7"/>
  <c r="D6" i="7"/>
  <c r="E6" i="7" s="1"/>
  <c r="D5" i="7"/>
  <c r="D4" i="7"/>
  <c r="E4" i="7" s="1"/>
  <c r="D41" i="6"/>
  <c r="E41" i="6" s="1"/>
  <c r="F41" i="6" s="1"/>
  <c r="G41" i="6" s="1"/>
  <c r="D39" i="6"/>
  <c r="E39" i="6" s="1"/>
  <c r="F39" i="6" s="1"/>
  <c r="G39" i="6" s="1"/>
  <c r="D37" i="6"/>
  <c r="E37" i="6" s="1"/>
  <c r="F37" i="6" s="1"/>
  <c r="G37" i="6" s="1"/>
  <c r="D20" i="6"/>
  <c r="E20" i="6" s="1"/>
  <c r="F20" i="6" s="1"/>
  <c r="G20" i="6" s="1"/>
  <c r="D16" i="6"/>
  <c r="E16" i="6" s="1"/>
  <c r="F16" i="6" s="1"/>
  <c r="G16" i="6" s="1"/>
  <c r="B37" i="6"/>
  <c r="B24" i="6"/>
  <c r="B16" i="6"/>
  <c r="B4" i="6"/>
  <c r="E16" i="7" l="1"/>
  <c r="F16" i="7" s="1"/>
  <c r="G16" i="7" s="1"/>
  <c r="D21" i="7"/>
  <c r="F4" i="7"/>
  <c r="E23" i="7"/>
  <c r="F23" i="7" s="1"/>
  <c r="G23" i="7" s="1"/>
  <c r="D33" i="7"/>
  <c r="E7" i="7"/>
  <c r="F7" i="7" s="1"/>
  <c r="G7" i="7" s="1"/>
  <c r="E8" i="7"/>
  <c r="F8" i="7" s="1"/>
  <c r="G8" i="7" s="1"/>
  <c r="E13" i="7"/>
  <c r="F13" i="7" s="1"/>
  <c r="E5" i="7"/>
  <c r="F5" i="7" s="1"/>
  <c r="G5" i="7" s="1"/>
  <c r="D14" i="7"/>
  <c r="G4" i="7"/>
  <c r="D43" i="6"/>
  <c r="E4" i="6"/>
  <c r="F4" i="6" s="1"/>
  <c r="G4" i="6" s="1"/>
  <c r="D34" i="7" l="1"/>
  <c r="E14" i="7"/>
  <c r="F6" i="7"/>
  <c r="G14" i="6"/>
  <c r="E14" i="6"/>
  <c r="D14" i="6"/>
  <c r="G6" i="7" l="1"/>
  <c r="G14" i="7" s="1"/>
  <c r="F14" i="7"/>
  <c r="F14" i="6"/>
  <c r="G33" i="7" l="1"/>
  <c r="G34" i="7" s="1"/>
  <c r="F33" i="7"/>
  <c r="E33" i="7"/>
  <c r="E34" i="7" s="1"/>
  <c r="G21" i="7"/>
  <c r="F21" i="7"/>
  <c r="E21" i="7"/>
  <c r="G43" i="6"/>
  <c r="F43" i="6"/>
  <c r="E43" i="6"/>
  <c r="G35" i="6"/>
  <c r="F35" i="6"/>
  <c r="E35" i="6"/>
  <c r="D35" i="6"/>
  <c r="G22" i="6"/>
  <c r="F22" i="6"/>
  <c r="E22" i="6"/>
  <c r="D22" i="6"/>
  <c r="F34" i="7" l="1"/>
  <c r="E57" i="6"/>
  <c r="F57" i="6"/>
  <c r="G57" i="6"/>
  <c r="D57" i="6"/>
  <c r="G33" i="3"/>
  <c r="F33" i="3"/>
  <c r="E33" i="3"/>
  <c r="F21" i="3"/>
  <c r="E21" i="3"/>
  <c r="D21" i="3"/>
  <c r="D34" i="3" s="1"/>
  <c r="G14" i="3" l="1"/>
  <c r="G34" i="3" s="1"/>
  <c r="F14" i="3"/>
  <c r="F34" i="3" s="1"/>
  <c r="E14" i="3"/>
  <c r="E34" i="3" s="1"/>
</calcChain>
</file>

<file path=xl/sharedStrings.xml><?xml version="1.0" encoding="utf-8"?>
<sst xmlns="http://schemas.openxmlformats.org/spreadsheetml/2006/main" count="378" uniqueCount="69">
  <si>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</si>
  <si>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</si>
  <si>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</si>
  <si>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</si>
  <si>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</si>
  <si>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</si>
  <si>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</si>
  <si>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Riis, aurutatud</t>
  </si>
  <si>
    <t>Salatikaste</t>
  </si>
  <si>
    <t>Seemnesegu</t>
  </si>
  <si>
    <t>Kokku:</t>
  </si>
  <si>
    <t>Teisipäev</t>
  </si>
  <si>
    <t>Pirn (PRIA)</t>
  </si>
  <si>
    <t>Kolmapäev</t>
  </si>
  <si>
    <t>Neljapäev</t>
  </si>
  <si>
    <t>Reede</t>
  </si>
  <si>
    <t>Tatar, aurutatud</t>
  </si>
  <si>
    <t>Porgand (PRIA)</t>
  </si>
  <si>
    <t>NÄDALA KESKMINE KOKKU:</t>
  </si>
  <si>
    <t>Menüü kaloraaž on arvestatud II vanuseastmele.</t>
  </si>
  <si>
    <t>PRIA KOOLIPIIMA JA PUU-JA KÖÖGIVILJA PAKUME IGA PÄEV</t>
  </si>
  <si>
    <t>Porgandi-ananassisalat</t>
  </si>
  <si>
    <t>Hiina kapsa salat tomatiga</t>
  </si>
  <si>
    <t>Õun (PRIA)</t>
  </si>
  <si>
    <t xml:space="preserve">Porgand (PRIA) </t>
  </si>
  <si>
    <t>Menüü kaloraaž on arvestatud I vanuseastmele.</t>
  </si>
  <si>
    <t>Pirn</t>
  </si>
  <si>
    <t>Porgand</t>
  </si>
  <si>
    <t>Menüü kaloraaž on arvestatud III vanuseastmele.</t>
  </si>
  <si>
    <t>Õun</t>
  </si>
  <si>
    <t>Menüü kaloraaž on arvestatud gümnaasiumi vanuserühmale 16-18 aastat ja enam.</t>
  </si>
  <si>
    <t>Kapsas, valge/punane</t>
  </si>
  <si>
    <t>Teavet menüüs sisalduvate allergeenide kohta küsi söökla personalilt.</t>
  </si>
  <si>
    <t>Kaalikas, roheline hernes, porrulauk</t>
  </si>
  <si>
    <t>Porgand, valged oad, peet</t>
  </si>
  <si>
    <t>Kapsas, valge/punane (PRIA)</t>
  </si>
  <si>
    <t xml:space="preserve">Pirn (PRIA) </t>
  </si>
  <si>
    <t>Hapukoor (L)</t>
  </si>
  <si>
    <t>Kapsa-porgandisalat</t>
  </si>
  <si>
    <t>Jogurti-kamadessert mangokastmega (G, L)</t>
  </si>
  <si>
    <t>PRIA Piimatooted (piim, keefir) (L)</t>
  </si>
  <si>
    <t>Täisterapasta/pasta (G)</t>
  </si>
  <si>
    <t>PRIA Piimatooted (piim, keefir ) (L)</t>
  </si>
  <si>
    <t>Rukkileiva- ja sepikutoodete valik (G)</t>
  </si>
  <si>
    <t>Kartulipüree (L)</t>
  </si>
  <si>
    <t xml:space="preserve">Sisaldab G-gluteeni L-laktoosi </t>
  </si>
  <si>
    <t>Piimatooted (piim, keefir) (L)</t>
  </si>
  <si>
    <t xml:space="preserve">Kartul, aurutatud </t>
  </si>
  <si>
    <t>Kodujuust (PRIA) (L)</t>
  </si>
  <si>
    <t>Kapsas, rohelised herned, kõrvits</t>
  </si>
  <si>
    <t>Marjatarretis vanillikastmega (L)</t>
  </si>
  <si>
    <t>Kapsa-pourrulaugusalat</t>
  </si>
  <si>
    <t>Kodune sealihakaste (G, L)</t>
  </si>
  <si>
    <t>Jõhvika-kama smuuti keefiriga (G,L)</t>
  </si>
  <si>
    <t>Koolilõuna 03.06-07.06.2024</t>
  </si>
  <si>
    <t>Tomatine sealihahautis (G)</t>
  </si>
  <si>
    <t>Koolilõuna 10.06-12.06.2024</t>
  </si>
  <si>
    <t>Kodujuust (L)</t>
  </si>
  <si>
    <t>Bolognese kaste (L)</t>
  </si>
  <si>
    <t>Hernesupp</t>
  </si>
  <si>
    <t>Kapsa salat virsikuga</t>
  </si>
  <si>
    <t>Kalasupp</t>
  </si>
  <si>
    <t>Pannkoogid moosiga (L)</t>
  </si>
  <si>
    <t>Mais, valge redis</t>
  </si>
  <si>
    <t>Koorekastmes kanalihatükid (L)</t>
  </si>
  <si>
    <t>Kalkuni guljašš  peterselliga (G, L)</t>
  </si>
  <si>
    <t xml:space="preserve">Tatar, aurutatud </t>
  </si>
  <si>
    <t>Kanasupp (G)</t>
  </si>
  <si>
    <t>Peet, valge redis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</si>
</sst>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  <numFmt numFmtId="165" formatCode="0.00;[Red]0.00"/>
  </numFmts>
  <fonts count="32" x14ac:knownFonts="1">
    <font>
      <sz val="11"/>
      <color theme="1"/>
      <name val="Calibri"/>
      <family val="2"/>
      <charset val="186"/>
      <scheme val="minor"/>
    </font>
    <font>
      <b/>
      <sz val="18"/>
      <color rgb="FFFF0000"/>
      <name val="Calibri"/>
      <family val="2"/>
      <charset val="186"/>
      <scheme val="minor"/>
    </font>
    <font>
      <b/>
      <sz val="18"/>
      <color indexed="8"/>
      <name val="Calibri"/>
      <family val="2"/>
      <charset val="186"/>
    </font>
    <font>
      <sz val="8"/>
      <name val="Calibri"/>
      <family val="2"/>
      <charset val="186"/>
      <scheme val="minor"/>
    </font>
    <font>
      <b/>
      <sz val="12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2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</font>
    <font>
      <sz val="12"/>
      <name val="Calibri"/>
      <family val="2"/>
      <charset val="186"/>
      <scheme val="minor"/>
    </font>
    <font>
      <sz val="12"/>
      <color rgb="FF000000"/>
      <name val="Calibri"/>
      <family val="2"/>
      <charset val="186"/>
    </font>
    <font>
      <b/>
      <sz val="12"/>
      <name val="Calibri"/>
      <family val="2"/>
    </font>
    <font>
      <b/>
      <sz val="12"/>
      <name val="Calibri"/>
      <family val="2"/>
      <charset val="186"/>
    </font>
    <font>
      <b/>
      <sz val="12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b/>
      <sz val="18"/>
      <color indexed="10"/>
      <name val="Calibri"/>
      <family val="2"/>
      <charset val="186"/>
    </font>
    <font>
      <b/>
      <sz val="12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b/>
      <sz val="12"/>
      <color rgb="FF000000"/>
      <name val="Calibri"/>
      <family val="2"/>
      <charset val="186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rgb="FFFF0000"/>
      <name val="Calibri"/>
      <family val="2"/>
      <scheme val="minor"/>
    </font>
    <font>
      <sz val="18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2" borderId="0" xfId="0" applyFont="1" applyFill="1"/>
    <xf numFmtId="0" fontId="1" fillId="2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2" fontId="10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11" fillId="0" borderId="0" xfId="0" applyNumberFormat="1" applyFont="1"/>
    <xf numFmtId="2" fontId="14" fillId="0" borderId="0" xfId="0" applyNumberFormat="1" applyFont="1" applyAlignment="1">
      <alignment horizontal="right" wrapText="1"/>
    </xf>
    <xf numFmtId="2" fontId="7" fillId="2" borderId="1" xfId="0" applyNumberFormat="1" applyFont="1" applyFill="1" applyBorder="1" applyAlignment="1">
      <alignment wrapText="1"/>
    </xf>
    <xf numFmtId="0" fontId="7" fillId="2" borderId="0" xfId="0" applyFont="1" applyFill="1"/>
    <xf numFmtId="2" fontId="10" fillId="2" borderId="1" xfId="0" applyNumberFormat="1" applyFont="1" applyFill="1" applyBorder="1" applyAlignment="1">
      <alignment horizontal="right" wrapText="1"/>
    </xf>
    <xf numFmtId="2" fontId="10" fillId="2" borderId="0" xfId="0" applyNumberFormat="1" applyFont="1" applyFill="1" applyAlignment="1">
      <alignment wrapText="1"/>
    </xf>
    <xf numFmtId="0" fontId="6" fillId="2" borderId="0" xfId="0" applyFont="1" applyFill="1"/>
    <xf numFmtId="2" fontId="10" fillId="0" borderId="4" xfId="0" applyNumberFormat="1" applyFont="1" applyBorder="1" applyAlignment="1">
      <alignment wrapText="1"/>
    </xf>
    <xf numFmtId="49" fontId="10" fillId="0" borderId="0" xfId="0" applyNumberFormat="1" applyFont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right" wrapText="1"/>
    </xf>
    <xf numFmtId="2" fontId="7" fillId="5" borderId="4" xfId="0" applyNumberFormat="1" applyFont="1" applyFill="1" applyBorder="1" applyAlignment="1">
      <alignment wrapText="1"/>
    </xf>
    <xf numFmtId="2" fontId="14" fillId="5" borderId="4" xfId="0" applyNumberFormat="1" applyFont="1" applyFill="1" applyBorder="1" applyAlignment="1">
      <alignment wrapText="1"/>
    </xf>
    <xf numFmtId="2" fontId="14" fillId="0" borderId="4" xfId="0" applyNumberFormat="1" applyFont="1" applyBorder="1" applyAlignment="1">
      <alignment wrapText="1"/>
    </xf>
    <xf numFmtId="2" fontId="14" fillId="5" borderId="6" xfId="0" applyNumberFormat="1" applyFont="1" applyFill="1" applyBorder="1" applyAlignment="1">
      <alignment wrapText="1"/>
    </xf>
    <xf numFmtId="2" fontId="10" fillId="0" borderId="6" xfId="0" applyNumberFormat="1" applyFont="1" applyBorder="1" applyAlignment="1">
      <alignment wrapText="1"/>
    </xf>
    <xf numFmtId="2" fontId="10" fillId="0" borderId="5" xfId="0" applyNumberFormat="1" applyFont="1" applyBorder="1" applyAlignment="1">
      <alignment wrapText="1"/>
    </xf>
    <xf numFmtId="0" fontId="8" fillId="2" borderId="0" xfId="0" applyFont="1" applyFill="1"/>
    <xf numFmtId="0" fontId="11" fillId="2" borderId="0" xfId="0" applyFont="1" applyFill="1"/>
    <xf numFmtId="0" fontId="9" fillId="2" borderId="0" xfId="0" applyFont="1" applyFill="1"/>
    <xf numFmtId="2" fontId="11" fillId="2" borderId="0" xfId="0" applyNumberFormat="1" applyFont="1" applyFill="1" applyAlignment="1">
      <alignment wrapText="1"/>
    </xf>
    <xf numFmtId="44" fontId="15" fillId="2" borderId="0" xfId="1" applyFont="1" applyFill="1"/>
    <xf numFmtId="0" fontId="15" fillId="2" borderId="0" xfId="0" applyFont="1" applyFill="1"/>
    <xf numFmtId="49" fontId="10" fillId="0" borderId="8" xfId="0" applyNumberFormat="1" applyFont="1" applyBorder="1" applyAlignment="1">
      <alignment wrapText="1"/>
    </xf>
    <xf numFmtId="2" fontId="10" fillId="0" borderId="7" xfId="0" applyNumberFormat="1" applyFont="1" applyBorder="1" applyAlignment="1">
      <alignment wrapText="1"/>
    </xf>
    <xf numFmtId="49" fontId="4" fillId="2" borderId="8" xfId="0" applyNumberFormat="1" applyFont="1" applyFill="1" applyBorder="1" applyAlignment="1">
      <alignment wrapText="1"/>
    </xf>
    <xf numFmtId="49" fontId="10" fillId="2" borderId="8" xfId="0" applyNumberFormat="1" applyFont="1" applyFill="1" applyBorder="1" applyAlignment="1">
      <alignment wrapText="1"/>
    </xf>
    <xf numFmtId="0" fontId="9" fillId="2" borderId="8" xfId="0" applyFont="1" applyFill="1" applyBorder="1"/>
    <xf numFmtId="0" fontId="6" fillId="0" borderId="8" xfId="0" applyFont="1" applyBorder="1"/>
    <xf numFmtId="49" fontId="4" fillId="5" borderId="8" xfId="0" applyNumberFormat="1" applyFont="1" applyFill="1" applyBorder="1" applyAlignment="1">
      <alignment wrapText="1"/>
    </xf>
    <xf numFmtId="2" fontId="15" fillId="5" borderId="8" xfId="0" applyNumberFormat="1" applyFont="1" applyFill="1" applyBorder="1" applyAlignment="1">
      <alignment wrapText="1"/>
    </xf>
    <xf numFmtId="0" fontId="9" fillId="0" borderId="8" xfId="0" applyFont="1" applyBorder="1"/>
    <xf numFmtId="0" fontId="9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2" fontId="11" fillId="2" borderId="8" xfId="0" applyNumberFormat="1" applyFont="1" applyFill="1" applyBorder="1" applyAlignment="1">
      <alignment wrapText="1"/>
    </xf>
    <xf numFmtId="2" fontId="10" fillId="2" borderId="8" xfId="0" applyNumberFormat="1" applyFont="1" applyFill="1" applyBorder="1" applyAlignment="1">
      <alignment wrapText="1"/>
    </xf>
    <xf numFmtId="2" fontId="6" fillId="2" borderId="8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center"/>
    </xf>
    <xf numFmtId="0" fontId="11" fillId="2" borderId="8" xfId="0" applyFont="1" applyFill="1" applyBorder="1"/>
    <xf numFmtId="44" fontId="4" fillId="5" borderId="8" xfId="1" applyFont="1" applyFill="1" applyBorder="1" applyAlignment="1">
      <alignment wrapText="1"/>
    </xf>
    <xf numFmtId="44" fontId="15" fillId="5" borderId="8" xfId="1" applyFont="1" applyFill="1" applyBorder="1" applyAlignment="1">
      <alignment wrapText="1"/>
    </xf>
    <xf numFmtId="2" fontId="7" fillId="2" borderId="8" xfId="0" applyNumberFormat="1" applyFont="1" applyFill="1" applyBorder="1" applyAlignment="1">
      <alignment wrapText="1"/>
    </xf>
    <xf numFmtId="0" fontId="9" fillId="2" borderId="9" xfId="0" applyFont="1" applyFill="1" applyBorder="1" applyAlignment="1">
      <alignment horizontal="center" vertical="center" wrapText="1"/>
    </xf>
    <xf numFmtId="2" fontId="11" fillId="2" borderId="9" xfId="0" applyNumberFormat="1" applyFont="1" applyFill="1" applyBorder="1" applyAlignment="1">
      <alignment wrapText="1"/>
    </xf>
    <xf numFmtId="2" fontId="10" fillId="2" borderId="13" xfId="0" applyNumberFormat="1" applyFont="1" applyFill="1" applyBorder="1" applyAlignment="1">
      <alignment horizontal="right" wrapText="1"/>
    </xf>
    <xf numFmtId="2" fontId="10" fillId="2" borderId="13" xfId="0" applyNumberFormat="1" applyFont="1" applyFill="1" applyBorder="1" applyAlignment="1">
      <alignment wrapText="1"/>
    </xf>
    <xf numFmtId="2" fontId="10" fillId="0" borderId="13" xfId="0" applyNumberFormat="1" applyFont="1" applyBorder="1" applyAlignment="1">
      <alignment wrapText="1"/>
    </xf>
    <xf numFmtId="2" fontId="7" fillId="2" borderId="13" xfId="0" applyNumberFormat="1" applyFont="1" applyFill="1" applyBorder="1" applyAlignment="1">
      <alignment wrapText="1"/>
    </xf>
    <xf numFmtId="2" fontId="7" fillId="3" borderId="17" xfId="0" applyNumberFormat="1" applyFont="1" applyFill="1" applyBorder="1" applyAlignment="1">
      <alignment wrapText="1"/>
    </xf>
    <xf numFmtId="2" fontId="7" fillId="2" borderId="17" xfId="0" applyNumberFormat="1" applyFont="1" applyFill="1" applyBorder="1" applyAlignment="1">
      <alignment wrapText="1"/>
    </xf>
    <xf numFmtId="2" fontId="10" fillId="0" borderId="17" xfId="0" applyNumberFormat="1" applyFont="1" applyBorder="1" applyAlignment="1">
      <alignment wrapText="1"/>
    </xf>
    <xf numFmtId="2" fontId="10" fillId="2" borderId="17" xfId="0" applyNumberFormat="1" applyFont="1" applyFill="1" applyBorder="1" applyAlignment="1">
      <alignment wrapText="1"/>
    </xf>
    <xf numFmtId="2" fontId="10" fillId="2" borderId="17" xfId="0" applyNumberFormat="1" applyFont="1" applyFill="1" applyBorder="1" applyAlignment="1">
      <alignment horizontal="right" wrapText="1"/>
    </xf>
    <xf numFmtId="2" fontId="7" fillId="2" borderId="16" xfId="0" applyNumberFormat="1" applyFont="1" applyFill="1" applyBorder="1" applyAlignment="1">
      <alignment wrapText="1"/>
    </xf>
    <xf numFmtId="2" fontId="10" fillId="2" borderId="16" xfId="0" applyNumberFormat="1" applyFont="1" applyFill="1" applyBorder="1" applyAlignment="1">
      <alignment wrapText="1"/>
    </xf>
    <xf numFmtId="2" fontId="10" fillId="2" borderId="4" xfId="0" applyNumberFormat="1" applyFont="1" applyFill="1" applyBorder="1" applyAlignment="1">
      <alignment wrapText="1"/>
    </xf>
    <xf numFmtId="43" fontId="15" fillId="5" borderId="8" xfId="2" applyFont="1" applyFill="1" applyBorder="1" applyAlignment="1">
      <alignment wrapText="1"/>
    </xf>
    <xf numFmtId="0" fontId="17" fillId="0" borderId="0" xfId="0" applyFont="1"/>
    <xf numFmtId="0" fontId="17" fillId="2" borderId="0" xfId="0" applyFont="1" applyFill="1"/>
    <xf numFmtId="0" fontId="18" fillId="2" borderId="8" xfId="0" applyFont="1" applyFill="1" applyBorder="1"/>
    <xf numFmtId="0" fontId="18" fillId="2" borderId="8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/>
    <xf numFmtId="0" fontId="7" fillId="2" borderId="8" xfId="0" applyFont="1" applyFill="1" applyBorder="1"/>
    <xf numFmtId="2" fontId="7" fillId="3" borderId="13" xfId="0" applyNumberFormat="1" applyFont="1" applyFill="1" applyBorder="1" applyAlignment="1">
      <alignment wrapText="1"/>
    </xf>
    <xf numFmtId="2" fontId="14" fillId="5" borderId="8" xfId="0" applyNumberFormat="1" applyFont="1" applyFill="1" applyBorder="1" applyAlignment="1">
      <alignment wrapText="1"/>
    </xf>
    <xf numFmtId="0" fontId="18" fillId="2" borderId="9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4" fillId="0" borderId="0" xfId="0" applyFont="1"/>
    <xf numFmtId="0" fontId="25" fillId="2" borderId="8" xfId="0" applyFont="1" applyFill="1" applyBorder="1"/>
    <xf numFmtId="0" fontId="25" fillId="0" borderId="8" xfId="0" applyFont="1" applyBorder="1" applyAlignment="1">
      <alignment horizontal="center" vertical="center" wrapText="1"/>
    </xf>
    <xf numFmtId="0" fontId="26" fillId="0" borderId="0" xfId="0" applyFont="1"/>
    <xf numFmtId="0" fontId="26" fillId="0" borderId="8" xfId="0" applyFont="1" applyBorder="1"/>
    <xf numFmtId="165" fontId="28" fillId="2" borderId="13" xfId="0" applyNumberFormat="1" applyFont="1" applyFill="1" applyBorder="1" applyAlignment="1">
      <alignment wrapText="1"/>
    </xf>
    <xf numFmtId="165" fontId="28" fillId="0" borderId="13" xfId="0" applyNumberFormat="1" applyFont="1" applyBorder="1" applyAlignment="1">
      <alignment wrapText="1"/>
    </xf>
    <xf numFmtId="49" fontId="28" fillId="0" borderId="8" xfId="0" applyNumberFormat="1" applyFont="1" applyBorder="1" applyAlignment="1">
      <alignment wrapText="1"/>
    </xf>
    <xf numFmtId="2" fontId="28" fillId="0" borderId="13" xfId="0" applyNumberFormat="1" applyFont="1" applyBorder="1" applyAlignment="1">
      <alignment wrapText="1"/>
    </xf>
    <xf numFmtId="2" fontId="28" fillId="0" borderId="13" xfId="0" applyNumberFormat="1" applyFont="1" applyBorder="1" applyAlignment="1">
      <alignment horizontal="right" wrapText="1"/>
    </xf>
    <xf numFmtId="0" fontId="21" fillId="2" borderId="0" xfId="0" applyFont="1" applyFill="1"/>
    <xf numFmtId="49" fontId="23" fillId="5" borderId="8" xfId="0" applyNumberFormat="1" applyFont="1" applyFill="1" applyBorder="1" applyAlignment="1">
      <alignment wrapText="1"/>
    </xf>
    <xf numFmtId="2" fontId="21" fillId="5" borderId="8" xfId="0" applyNumberFormat="1" applyFont="1" applyFill="1" applyBorder="1" applyAlignment="1">
      <alignment wrapText="1"/>
    </xf>
    <xf numFmtId="2" fontId="22" fillId="5" borderId="8" xfId="0" applyNumberFormat="1" applyFont="1" applyFill="1" applyBorder="1" applyAlignment="1">
      <alignment wrapText="1"/>
    </xf>
    <xf numFmtId="49" fontId="23" fillId="0" borderId="8" xfId="0" applyNumberFormat="1" applyFont="1" applyBorder="1" applyAlignment="1">
      <alignment wrapText="1"/>
    </xf>
    <xf numFmtId="49" fontId="28" fillId="5" borderId="8" xfId="0" applyNumberFormat="1" applyFont="1" applyFill="1" applyBorder="1" applyAlignment="1">
      <alignment wrapText="1"/>
    </xf>
    <xf numFmtId="0" fontId="25" fillId="0" borderId="8" xfId="0" applyFont="1" applyBorder="1"/>
    <xf numFmtId="0" fontId="25" fillId="0" borderId="9" xfId="0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right" wrapText="1"/>
    </xf>
    <xf numFmtId="0" fontId="27" fillId="0" borderId="0" xfId="0" applyFont="1"/>
    <xf numFmtId="0" fontId="29" fillId="0" borderId="0" xfId="0" applyFont="1"/>
    <xf numFmtId="0" fontId="30" fillId="0" borderId="0" xfId="0" applyFont="1"/>
    <xf numFmtId="2" fontId="28" fillId="2" borderId="13" xfId="0" applyNumberFormat="1" applyFont="1" applyFill="1" applyBorder="1" applyAlignment="1">
      <alignment wrapText="1"/>
    </xf>
    <xf numFmtId="2" fontId="28" fillId="0" borderId="4" xfId="0" applyNumberFormat="1" applyFont="1" applyBorder="1" applyAlignment="1">
      <alignment wrapText="1"/>
    </xf>
    <xf numFmtId="2" fontId="28" fillId="0" borderId="11" xfId="0" applyNumberFormat="1" applyFont="1" applyBorder="1" applyAlignment="1">
      <alignment wrapText="1"/>
    </xf>
    <xf numFmtId="2" fontId="21" fillId="5" borderId="4" xfId="0" applyNumberFormat="1" applyFont="1" applyFill="1" applyBorder="1" applyAlignment="1">
      <alignment wrapText="1"/>
    </xf>
    <xf numFmtId="2" fontId="22" fillId="5" borderId="4" xfId="0" applyNumberFormat="1" applyFont="1" applyFill="1" applyBorder="1" applyAlignment="1">
      <alignment wrapText="1"/>
    </xf>
    <xf numFmtId="164" fontId="22" fillId="0" borderId="5" xfId="0" applyNumberFormat="1" applyFont="1" applyBorder="1" applyAlignment="1">
      <alignment horizontal="right"/>
    </xf>
    <xf numFmtId="0" fontId="9" fillId="0" borderId="0" xfId="0" applyFont="1"/>
    <xf numFmtId="2" fontId="27" fillId="0" borderId="8" xfId="0" applyNumberFormat="1" applyFont="1" applyBorder="1" applyAlignment="1">
      <alignment wrapText="1"/>
    </xf>
    <xf numFmtId="0" fontId="21" fillId="0" borderId="8" xfId="0" applyFont="1" applyBorder="1"/>
    <xf numFmtId="2" fontId="28" fillId="0" borderId="17" xfId="0" applyNumberFormat="1" applyFont="1" applyBorder="1" applyAlignment="1">
      <alignment wrapText="1"/>
    </xf>
    <xf numFmtId="49" fontId="27" fillId="0" borderId="8" xfId="0" applyNumberFormat="1" applyFont="1" applyBorder="1" applyAlignment="1">
      <alignment wrapText="1"/>
    </xf>
    <xf numFmtId="2" fontId="27" fillId="0" borderId="13" xfId="0" applyNumberFormat="1" applyFont="1" applyBorder="1" applyAlignment="1">
      <alignment wrapText="1"/>
    </xf>
    <xf numFmtId="49" fontId="13" fillId="5" borderId="8" xfId="0" applyNumberFormat="1" applyFont="1" applyFill="1" applyBorder="1" applyAlignment="1">
      <alignment wrapText="1"/>
    </xf>
    <xf numFmtId="49" fontId="13" fillId="0" borderId="8" xfId="0" applyNumberFormat="1" applyFont="1" applyBorder="1" applyAlignment="1">
      <alignment wrapText="1"/>
    </xf>
    <xf numFmtId="2" fontId="27" fillId="2" borderId="13" xfId="0" applyNumberFormat="1" applyFont="1" applyFill="1" applyBorder="1" applyAlignment="1">
      <alignment wrapText="1"/>
    </xf>
    <xf numFmtId="49" fontId="27" fillId="2" borderId="8" xfId="0" applyNumberFormat="1" applyFont="1" applyFill="1" applyBorder="1" applyAlignment="1">
      <alignment wrapText="1"/>
    </xf>
    <xf numFmtId="49" fontId="13" fillId="2" borderId="8" xfId="0" applyNumberFormat="1" applyFont="1" applyFill="1" applyBorder="1" applyAlignment="1">
      <alignment wrapText="1"/>
    </xf>
    <xf numFmtId="2" fontId="27" fillId="2" borderId="13" xfId="0" applyNumberFormat="1" applyFont="1" applyFill="1" applyBorder="1" applyAlignment="1">
      <alignment horizontal="right" wrapText="1"/>
    </xf>
    <xf numFmtId="0" fontId="27" fillId="2" borderId="8" xfId="0" applyFont="1" applyFill="1" applyBorder="1"/>
    <xf numFmtId="0" fontId="22" fillId="2" borderId="0" xfId="0" applyFont="1" applyFill="1"/>
    <xf numFmtId="2" fontId="27" fillId="2" borderId="8" xfId="0" applyNumberFormat="1" applyFont="1" applyFill="1" applyBorder="1" applyAlignment="1">
      <alignment wrapText="1"/>
    </xf>
    <xf numFmtId="0" fontId="13" fillId="2" borderId="8" xfId="0" applyFont="1" applyFill="1" applyBorder="1"/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 wrapText="1"/>
    </xf>
    <xf numFmtId="2" fontId="27" fillId="3" borderId="13" xfId="0" applyNumberFormat="1" applyFont="1" applyFill="1" applyBorder="1" applyAlignment="1">
      <alignment wrapText="1"/>
    </xf>
    <xf numFmtId="2" fontId="27" fillId="2" borderId="1" xfId="0" applyNumberFormat="1" applyFont="1" applyFill="1" applyBorder="1" applyAlignment="1">
      <alignment horizontal="right" wrapText="1"/>
    </xf>
    <xf numFmtId="2" fontId="13" fillId="5" borderId="8" xfId="0" applyNumberFormat="1" applyFont="1" applyFill="1" applyBorder="1" applyAlignment="1">
      <alignment wrapText="1"/>
    </xf>
    <xf numFmtId="0" fontId="27" fillId="2" borderId="0" xfId="0" applyFont="1" applyFill="1"/>
    <xf numFmtId="0" fontId="13" fillId="2" borderId="9" xfId="0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right"/>
    </xf>
    <xf numFmtId="2" fontId="11" fillId="2" borderId="18" xfId="0" applyNumberFormat="1" applyFont="1" applyFill="1" applyBorder="1" applyAlignment="1">
      <alignment wrapText="1"/>
    </xf>
    <xf numFmtId="2" fontId="28" fillId="2" borderId="0" xfId="0" applyNumberFormat="1" applyFont="1" applyFill="1" applyAlignment="1">
      <alignment wrapText="1"/>
    </xf>
    <xf numFmtId="49" fontId="28" fillId="2" borderId="0" xfId="0" applyNumberFormat="1" applyFont="1" applyFill="1" applyAlignment="1">
      <alignment wrapText="1"/>
    </xf>
    <xf numFmtId="2" fontId="10" fillId="2" borderId="6" xfId="0" applyNumberFormat="1" applyFont="1" applyFill="1" applyBorder="1" applyAlignment="1">
      <alignment wrapText="1"/>
    </xf>
    <xf numFmtId="2" fontId="28" fillId="0" borderId="22" xfId="0" applyNumberFormat="1" applyFont="1" applyBorder="1" applyAlignment="1">
      <alignment wrapText="1"/>
    </xf>
    <xf numFmtId="2" fontId="28" fillId="2" borderId="8" xfId="0" applyNumberFormat="1" applyFont="1" applyFill="1" applyBorder="1" applyAlignment="1">
      <alignment wrapText="1"/>
    </xf>
    <xf numFmtId="2" fontId="28" fillId="2" borderId="1" xfId="0" applyNumberFormat="1" applyFont="1" applyFill="1" applyBorder="1" applyAlignment="1">
      <alignment wrapText="1"/>
    </xf>
    <xf numFmtId="0" fontId="6" fillId="2" borderId="24" xfId="0" applyFont="1" applyFill="1" applyBorder="1"/>
    <xf numFmtId="2" fontId="15" fillId="5" borderId="15" xfId="0" applyNumberFormat="1" applyFont="1" applyFill="1" applyBorder="1" applyAlignment="1">
      <alignment wrapText="1"/>
    </xf>
    <xf numFmtId="2" fontId="14" fillId="5" borderId="15" xfId="0" applyNumberFormat="1" applyFont="1" applyFill="1" applyBorder="1" applyAlignment="1">
      <alignment wrapText="1"/>
    </xf>
    <xf numFmtId="164" fontId="9" fillId="2" borderId="5" xfId="0" applyNumberFormat="1" applyFont="1" applyFill="1" applyBorder="1" applyAlignment="1">
      <alignment horizontal="right"/>
    </xf>
    <xf numFmtId="2" fontId="10" fillId="0" borderId="26" xfId="0" applyNumberFormat="1" applyFont="1" applyBorder="1" applyAlignment="1">
      <alignment wrapText="1"/>
    </xf>
    <xf numFmtId="2" fontId="6" fillId="2" borderId="2" xfId="0" applyNumberFormat="1" applyFont="1" applyFill="1" applyBorder="1" applyAlignment="1">
      <alignment wrapText="1"/>
    </xf>
    <xf numFmtId="2" fontId="10" fillId="0" borderId="18" xfId="0" applyNumberFormat="1" applyFont="1" applyBorder="1" applyAlignment="1">
      <alignment wrapText="1"/>
    </xf>
    <xf numFmtId="2" fontId="10" fillId="2" borderId="18" xfId="0" applyNumberFormat="1" applyFont="1" applyFill="1" applyBorder="1" applyAlignment="1">
      <alignment horizontal="right" wrapText="1"/>
    </xf>
    <xf numFmtId="2" fontId="7" fillId="2" borderId="18" xfId="0" applyNumberFormat="1" applyFont="1" applyFill="1" applyBorder="1" applyAlignment="1">
      <alignment wrapText="1"/>
    </xf>
    <xf numFmtId="2" fontId="10" fillId="2" borderId="18" xfId="0" applyNumberFormat="1" applyFont="1" applyFill="1" applyBorder="1" applyAlignment="1">
      <alignment wrapText="1"/>
    </xf>
    <xf numFmtId="2" fontId="14" fillId="5" borderId="18" xfId="0" applyNumberFormat="1" applyFont="1" applyFill="1" applyBorder="1" applyAlignment="1">
      <alignment wrapText="1"/>
    </xf>
    <xf numFmtId="0" fontId="9" fillId="2" borderId="18" xfId="0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wrapText="1"/>
    </xf>
    <xf numFmtId="2" fontId="7" fillId="2" borderId="26" xfId="0" applyNumberFormat="1" applyFont="1" applyFill="1" applyBorder="1" applyAlignment="1">
      <alignment wrapText="1"/>
    </xf>
    <xf numFmtId="0" fontId="11" fillId="2" borderId="12" xfId="0" applyFont="1" applyFill="1" applyBorder="1"/>
    <xf numFmtId="0" fontId="11" fillId="2" borderId="18" xfId="0" applyFont="1" applyFill="1" applyBorder="1"/>
    <xf numFmtId="0" fontId="11" fillId="2" borderId="18" xfId="0" applyFont="1" applyFill="1" applyBorder="1" applyAlignment="1">
      <alignment wrapText="1"/>
    </xf>
    <xf numFmtId="0" fontId="11" fillId="2" borderId="3" xfId="0" applyFont="1" applyFill="1" applyBorder="1"/>
    <xf numFmtId="0" fontId="31" fillId="2" borderId="0" xfId="0" applyFont="1" applyFill="1"/>
    <xf numFmtId="0" fontId="11" fillId="2" borderId="10" xfId="0" applyFont="1" applyFill="1" applyBorder="1" applyAlignment="1">
      <alignment horizontal="left" vertical="center"/>
    </xf>
    <xf numFmtId="49" fontId="7" fillId="5" borderId="18" xfId="0" applyNumberFormat="1" applyFont="1" applyFill="1" applyBorder="1" applyAlignment="1">
      <alignment horizontal="right" wrapText="1"/>
    </xf>
    <xf numFmtId="0" fontId="11" fillId="2" borderId="18" xfId="0" applyFont="1" applyFill="1" applyBorder="1" applyAlignment="1">
      <alignment horizontal="left" vertical="center"/>
    </xf>
    <xf numFmtId="49" fontId="7" fillId="5" borderId="25" xfId="0" applyNumberFormat="1" applyFont="1" applyFill="1" applyBorder="1" applyAlignment="1">
      <alignment horizontal="right" wrapText="1"/>
    </xf>
    <xf numFmtId="2" fontId="7" fillId="0" borderId="0" xfId="0" applyNumberFormat="1" applyFont="1" applyAlignment="1">
      <alignment horizontal="right" wrapText="1"/>
    </xf>
    <xf numFmtId="0" fontId="9" fillId="0" borderId="20" xfId="0" applyFont="1" applyBorder="1" applyAlignment="1">
      <alignment horizontal="left" vertical="center"/>
    </xf>
    <xf numFmtId="49" fontId="27" fillId="0" borderId="24" xfId="0" applyNumberFormat="1" applyFont="1" applyBorder="1" applyAlignment="1">
      <alignment wrapText="1"/>
    </xf>
    <xf numFmtId="49" fontId="10" fillId="0" borderId="20" xfId="0" applyNumberFormat="1" applyFont="1" applyBorder="1" applyAlignment="1">
      <alignment wrapText="1"/>
    </xf>
    <xf numFmtId="49" fontId="12" fillId="0" borderId="20" xfId="0" applyNumberFormat="1" applyFont="1" applyBorder="1" applyAlignment="1">
      <alignment wrapText="1"/>
    </xf>
    <xf numFmtId="49" fontId="13" fillId="5" borderId="20" xfId="0" applyNumberFormat="1" applyFont="1" applyFill="1" applyBorder="1" applyAlignment="1">
      <alignment horizontal="right" wrapText="1"/>
    </xf>
    <xf numFmtId="49" fontId="28" fillId="0" borderId="24" xfId="0" applyNumberFormat="1" applyFont="1" applyBorder="1" applyAlignment="1">
      <alignment wrapText="1"/>
    </xf>
    <xf numFmtId="49" fontId="12" fillId="2" borderId="20" xfId="0" applyNumberFormat="1" applyFont="1" applyFill="1" applyBorder="1" applyAlignment="1">
      <alignment wrapText="1"/>
    </xf>
    <xf numFmtId="49" fontId="10" fillId="0" borderId="20" xfId="0" applyNumberFormat="1" applyFont="1" applyBorder="1"/>
    <xf numFmtId="49" fontId="10" fillId="0" borderId="21" xfId="0" applyNumberFormat="1" applyFont="1" applyBorder="1" applyAlignment="1">
      <alignment wrapText="1"/>
    </xf>
    <xf numFmtId="49" fontId="13" fillId="5" borderId="28" xfId="0" applyNumberFormat="1" applyFont="1" applyFill="1" applyBorder="1" applyAlignment="1">
      <alignment horizontal="right" wrapText="1"/>
    </xf>
    <xf numFmtId="49" fontId="4" fillId="0" borderId="8" xfId="0" applyNumberFormat="1" applyFont="1" applyBorder="1" applyAlignment="1">
      <alignment wrapText="1"/>
    </xf>
    <xf numFmtId="49" fontId="10" fillId="5" borderId="8" xfId="0" applyNumberFormat="1" applyFont="1" applyFill="1" applyBorder="1" applyAlignment="1">
      <alignment wrapText="1"/>
    </xf>
    <xf numFmtId="164" fontId="15" fillId="2" borderId="5" xfId="0" applyNumberFormat="1" applyFont="1" applyFill="1" applyBorder="1" applyAlignment="1">
      <alignment horizontal="right"/>
    </xf>
    <xf numFmtId="0" fontId="15" fillId="5" borderId="8" xfId="0" applyFont="1" applyFill="1" applyBorder="1" applyAlignment="1">
      <alignment horizontal="right"/>
    </xf>
    <xf numFmtId="164" fontId="16" fillId="2" borderId="5" xfId="0" applyNumberFormat="1" applyFont="1" applyFill="1" applyBorder="1" applyAlignment="1">
      <alignment horizontal="right"/>
    </xf>
    <xf numFmtId="49" fontId="14" fillId="5" borderId="8" xfId="0" applyNumberFormat="1" applyFont="1" applyFill="1" applyBorder="1" applyAlignment="1">
      <alignment horizontal="right" wrapText="1"/>
    </xf>
    <xf numFmtId="0" fontId="9" fillId="2" borderId="19" xfId="0" applyFont="1" applyFill="1" applyBorder="1" applyAlignment="1">
      <alignment horizontal="left" vertical="center"/>
    </xf>
    <xf numFmtId="2" fontId="10" fillId="2" borderId="8" xfId="0" applyNumberFormat="1" applyFont="1" applyFill="1" applyBorder="1" applyAlignment="1">
      <alignment horizontal="right" wrapText="1"/>
    </xf>
    <xf numFmtId="0" fontId="6" fillId="2" borderId="27" xfId="0" applyFont="1" applyFill="1" applyBorder="1"/>
    <xf numFmtId="0" fontId="9" fillId="5" borderId="27" xfId="0" applyFont="1" applyFill="1" applyBorder="1" applyAlignment="1">
      <alignment horizontal="right"/>
    </xf>
    <xf numFmtId="0" fontId="6" fillId="2" borderId="29" xfId="0" applyFont="1" applyFill="1" applyBorder="1"/>
    <xf numFmtId="0" fontId="9" fillId="5" borderId="23" xfId="0" applyFont="1" applyFill="1" applyBorder="1" applyAlignment="1">
      <alignment horizontal="right"/>
    </xf>
    <xf numFmtId="2" fontId="10" fillId="0" borderId="8" xfId="0" applyNumberFormat="1" applyFont="1" applyBorder="1" applyAlignment="1">
      <alignment wrapText="1"/>
    </xf>
    <xf numFmtId="164" fontId="20" fillId="2" borderId="5" xfId="0" applyNumberFormat="1" applyFont="1" applyFill="1" applyBorder="1" applyAlignment="1">
      <alignment horizontal="right"/>
    </xf>
    <xf numFmtId="0" fontId="14" fillId="5" borderId="8" xfId="0" applyFont="1" applyFill="1" applyBorder="1" applyAlignment="1">
      <alignment horizontal="right"/>
    </xf>
    <xf numFmtId="0" fontId="25" fillId="0" borderId="19" xfId="0" applyFont="1" applyBorder="1" applyAlignment="1">
      <alignment horizontal="left" vertical="center"/>
    </xf>
    <xf numFmtId="49" fontId="28" fillId="0" borderId="19" xfId="0" applyNumberFormat="1" applyFont="1" applyBorder="1" applyAlignment="1">
      <alignment wrapText="1"/>
    </xf>
    <xf numFmtId="49" fontId="13" fillId="5" borderId="24" xfId="0" applyNumberFormat="1" applyFont="1" applyFill="1" applyBorder="1" applyAlignment="1">
      <alignment horizontal="right" wrapText="1"/>
    </xf>
    <xf numFmtId="49" fontId="28" fillId="4" borderId="24" xfId="0" applyNumberFormat="1" applyFont="1" applyFill="1" applyBorder="1" applyAlignment="1">
      <alignment wrapText="1"/>
    </xf>
    <xf numFmtId="49" fontId="28" fillId="0" borderId="14" xfId="0" applyNumberFormat="1" applyFont="1" applyBorder="1" applyAlignment="1">
      <alignment wrapText="1"/>
    </xf>
    <xf numFmtId="49" fontId="28" fillId="0" borderId="20" xfId="0" applyNumberFormat="1" applyFont="1" applyBorder="1" applyAlignment="1">
      <alignment wrapText="1"/>
    </xf>
    <xf numFmtId="0" fontId="25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2" fontId="27" fillId="0" borderId="8" xfId="0" applyNumberFormat="1" applyFont="1" applyBorder="1" applyAlignment="1">
      <alignment horizontal="right" wrapText="1"/>
    </xf>
    <xf numFmtId="2" fontId="27" fillId="5" borderId="8" xfId="0" applyNumberFormat="1" applyFont="1" applyFill="1" applyBorder="1" applyAlignment="1">
      <alignment wrapText="1"/>
    </xf>
    <xf numFmtId="0" fontId="22" fillId="0" borderId="8" xfId="0" applyFont="1" applyBorder="1"/>
    <xf numFmtId="0" fontId="22" fillId="0" borderId="8" xfId="0" applyFont="1" applyBorder="1" applyAlignment="1">
      <alignment horizontal="center" vertical="center" wrapText="1"/>
    </xf>
    <xf numFmtId="49" fontId="27" fillId="5" borderId="8" xfId="0" applyNumberFormat="1" applyFont="1" applyFill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22225</xdr:rowOff>
    </xdr:from>
    <xdr:to>
      <xdr:col>7</xdr:col>
      <xdr:colOff>14456</xdr:colOff>
      <xdr:row>2</xdr:row>
      <xdr:rowOff>209604</xdr:rowOff>
    </xdr:to>
    <xdr:pic>
      <xdr:nvPicPr>
        <xdr:cNvPr id="3" name="Pilt 4">
          <a:extLst>
            <a:ext uri="{FF2B5EF4-FFF2-40B4-BE49-F238E27FC236}">
              <a16:creationId xmlns:a16="http://schemas.microsoft.com/office/drawing/2014/main" id="{B4C8BADB-C274-4A48-828B-AFA46C266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7750" y="22225"/>
          <a:ext cx="2408406" cy="1000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344601</xdr:colOff>
      <xdr:row>0</xdr:row>
      <xdr:rowOff>0</xdr:rowOff>
    </xdr:from>
    <xdr:to>
      <xdr:col>7</xdr:col>
      <xdr:colOff>11016</xdr:colOff>
      <xdr:row>2</xdr:row>
      <xdr:rowOff>169010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E4EFD33F-AEC1-4FDF-9B76-86BB6BC4E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6772" y="0"/>
          <a:ext cx="2420501" cy="9854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749413</xdr:colOff>
      <xdr:row>0</xdr:row>
      <xdr:rowOff>130968</xdr:rowOff>
    </xdr:from>
    <xdr:to>
      <xdr:col>7</xdr:col>
      <xdr:colOff>11658</xdr:colOff>
      <xdr:row>2</xdr:row>
      <xdr:rowOff>145328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F53F68E4-769F-4560-89D3-706556F60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584" y="130968"/>
          <a:ext cx="2027217" cy="8307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773225</xdr:colOff>
      <xdr:row>0</xdr:row>
      <xdr:rowOff>54768</xdr:rowOff>
    </xdr:from>
    <xdr:to>
      <xdr:col>7</xdr:col>
      <xdr:colOff>46734</xdr:colOff>
      <xdr:row>2</xdr:row>
      <xdr:rowOff>52460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DE1FA82A-9AFA-4542-AB4A-9BB3C0B8C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7168" y="54768"/>
          <a:ext cx="2027595" cy="8250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727642</xdr:colOff>
      <xdr:row>0</xdr:row>
      <xdr:rowOff>21771</xdr:rowOff>
    </xdr:from>
    <xdr:to>
      <xdr:col>7</xdr:col>
      <xdr:colOff>1151</xdr:colOff>
      <xdr:row>2</xdr:row>
      <xdr:rowOff>23431</xdr:rowOff>
    </xdr:to>
    <xdr:pic>
      <xdr:nvPicPr>
        <xdr:cNvPr id="4" name="Pilt 4">
          <a:extLst>
            <a:ext uri="{FF2B5EF4-FFF2-40B4-BE49-F238E27FC236}">
              <a16:creationId xmlns:a16="http://schemas.microsoft.com/office/drawing/2014/main" id="{CAB9EFCE-47F6-4AF2-AC10-837879E92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813" y="21771"/>
          <a:ext cx="2027595" cy="8180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714034</xdr:colOff>
      <xdr:row>0</xdr:row>
      <xdr:rowOff>0</xdr:rowOff>
    </xdr:from>
    <xdr:to>
      <xdr:col>7</xdr:col>
      <xdr:colOff>1150</xdr:colOff>
      <xdr:row>1</xdr:row>
      <xdr:rowOff>607292</xdr:rowOff>
    </xdr:to>
    <xdr:pic>
      <xdr:nvPicPr>
        <xdr:cNvPr id="3" name="Pilt 4">
          <a:extLst>
            <a:ext uri="{FF2B5EF4-FFF2-40B4-BE49-F238E27FC236}">
              <a16:creationId xmlns:a16="http://schemas.microsoft.com/office/drawing/2014/main" id="{251E63F9-4DCC-477F-B963-5BA71711D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6205" y="0"/>
          <a:ext cx="2027595" cy="8141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742610</xdr:colOff>
      <xdr:row>0</xdr:row>
      <xdr:rowOff>0</xdr:rowOff>
    </xdr:from>
    <xdr:to>
      <xdr:col>7</xdr:col>
      <xdr:colOff>1264</xdr:colOff>
      <xdr:row>2</xdr:row>
      <xdr:rowOff>19123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08B16576-4C2D-411E-87B3-583DC2E86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6553" y="0"/>
          <a:ext cx="2034511" cy="8355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720840</xdr:colOff>
      <xdr:row>0</xdr:row>
      <xdr:rowOff>0</xdr:rowOff>
    </xdr:from>
    <xdr:to>
      <xdr:col>7</xdr:col>
      <xdr:colOff>3874</xdr:colOff>
      <xdr:row>2</xdr:row>
      <xdr:rowOff>157235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DC4B99A9-D2E1-4951-B87A-DCD82116D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3897" y="0"/>
          <a:ext cx="2037120" cy="984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zoomScale="84" zoomScaleNormal="84" workbookViewId="0">
      <selection activeCell="B25" sqref="B25"/>
    </sheetView>
  </sheetViews>
  <sheetFormatPr defaultRowHeight="15.75" x14ac:dyDescent="0.25"/>
  <cols>
    <col min="1" max="1" width="23" style="4" customWidth="1"/>
    <col min="2" max="2" width="52.28515625" style="5" customWidth="1"/>
    <col min="3" max="3" width="12.7109375" style="5" customWidth="1"/>
    <col min="4" max="5" width="14.7109375" style="5" customWidth="1"/>
    <col min="6" max="7" width="12.7109375" style="5" customWidth="1"/>
    <col min="8" max="257" width="9.28515625" style="4"/>
    <col min="258" max="258" width="37.7109375" style="4" customWidth="1"/>
    <col min="259" max="260" width="14.28515625" style="4" customWidth="1"/>
    <col min="261" max="261" width="13.5703125" style="4" customWidth="1"/>
    <col min="262" max="262" width="15.7109375" style="4" customWidth="1"/>
    <col min="263" max="263" width="15.5703125" style="4" customWidth="1"/>
    <col min="264" max="513" width="9.28515625" style="4"/>
    <col min="514" max="514" width="37.7109375" style="4" customWidth="1"/>
    <col min="515" max="516" width="14.28515625" style="4" customWidth="1"/>
    <col min="517" max="517" width="13.5703125" style="4" customWidth="1"/>
    <col min="518" max="518" width="15.7109375" style="4" customWidth="1"/>
    <col min="519" max="519" width="15.5703125" style="4" customWidth="1"/>
    <col min="520" max="769" width="9.28515625" style="4"/>
    <col min="770" max="770" width="37.7109375" style="4" customWidth="1"/>
    <col min="771" max="772" width="14.28515625" style="4" customWidth="1"/>
    <col min="773" max="773" width="13.5703125" style="4" customWidth="1"/>
    <col min="774" max="774" width="15.7109375" style="4" customWidth="1"/>
    <col min="775" max="775" width="15.5703125" style="4" customWidth="1"/>
    <col min="776" max="1025" width="9.28515625" style="4"/>
    <col min="1026" max="1026" width="37.7109375" style="4" customWidth="1"/>
    <col min="1027" max="1028" width="14.28515625" style="4" customWidth="1"/>
    <col min="1029" max="1029" width="13.5703125" style="4" customWidth="1"/>
    <col min="1030" max="1030" width="15.7109375" style="4" customWidth="1"/>
    <col min="1031" max="1031" width="15.5703125" style="4" customWidth="1"/>
    <col min="1032" max="1281" width="9.28515625" style="4"/>
    <col min="1282" max="1282" width="37.7109375" style="4" customWidth="1"/>
    <col min="1283" max="1284" width="14.28515625" style="4" customWidth="1"/>
    <col min="1285" max="1285" width="13.5703125" style="4" customWidth="1"/>
    <col min="1286" max="1286" width="15.7109375" style="4" customWidth="1"/>
    <col min="1287" max="1287" width="15.5703125" style="4" customWidth="1"/>
    <col min="1288" max="1537" width="9.28515625" style="4"/>
    <col min="1538" max="1538" width="37.7109375" style="4" customWidth="1"/>
    <col min="1539" max="1540" width="14.28515625" style="4" customWidth="1"/>
    <col min="1541" max="1541" width="13.5703125" style="4" customWidth="1"/>
    <col min="1542" max="1542" width="15.7109375" style="4" customWidth="1"/>
    <col min="1543" max="1543" width="15.5703125" style="4" customWidth="1"/>
    <col min="1544" max="1793" width="9.28515625" style="4"/>
    <col min="1794" max="1794" width="37.7109375" style="4" customWidth="1"/>
    <col min="1795" max="1796" width="14.28515625" style="4" customWidth="1"/>
    <col min="1797" max="1797" width="13.5703125" style="4" customWidth="1"/>
    <col min="1798" max="1798" width="15.7109375" style="4" customWidth="1"/>
    <col min="1799" max="1799" width="15.5703125" style="4" customWidth="1"/>
    <col min="1800" max="2049" width="9.28515625" style="4"/>
    <col min="2050" max="2050" width="37.7109375" style="4" customWidth="1"/>
    <col min="2051" max="2052" width="14.28515625" style="4" customWidth="1"/>
    <col min="2053" max="2053" width="13.5703125" style="4" customWidth="1"/>
    <col min="2054" max="2054" width="15.7109375" style="4" customWidth="1"/>
    <col min="2055" max="2055" width="15.5703125" style="4" customWidth="1"/>
    <col min="2056" max="2305" width="9.28515625" style="4"/>
    <col min="2306" max="2306" width="37.7109375" style="4" customWidth="1"/>
    <col min="2307" max="2308" width="14.28515625" style="4" customWidth="1"/>
    <col min="2309" max="2309" width="13.5703125" style="4" customWidth="1"/>
    <col min="2310" max="2310" width="15.7109375" style="4" customWidth="1"/>
    <col min="2311" max="2311" width="15.5703125" style="4" customWidth="1"/>
    <col min="2312" max="2561" width="9.28515625" style="4"/>
    <col min="2562" max="2562" width="37.7109375" style="4" customWidth="1"/>
    <col min="2563" max="2564" width="14.28515625" style="4" customWidth="1"/>
    <col min="2565" max="2565" width="13.5703125" style="4" customWidth="1"/>
    <col min="2566" max="2566" width="15.7109375" style="4" customWidth="1"/>
    <col min="2567" max="2567" width="15.5703125" style="4" customWidth="1"/>
    <col min="2568" max="2817" width="9.28515625" style="4"/>
    <col min="2818" max="2818" width="37.7109375" style="4" customWidth="1"/>
    <col min="2819" max="2820" width="14.28515625" style="4" customWidth="1"/>
    <col min="2821" max="2821" width="13.5703125" style="4" customWidth="1"/>
    <col min="2822" max="2822" width="15.7109375" style="4" customWidth="1"/>
    <col min="2823" max="2823" width="15.5703125" style="4" customWidth="1"/>
    <col min="2824" max="3073" width="9.28515625" style="4"/>
    <col min="3074" max="3074" width="37.7109375" style="4" customWidth="1"/>
    <col min="3075" max="3076" width="14.28515625" style="4" customWidth="1"/>
    <col min="3077" max="3077" width="13.5703125" style="4" customWidth="1"/>
    <col min="3078" max="3078" width="15.7109375" style="4" customWidth="1"/>
    <col min="3079" max="3079" width="15.5703125" style="4" customWidth="1"/>
    <col min="3080" max="3329" width="9.28515625" style="4"/>
    <col min="3330" max="3330" width="37.7109375" style="4" customWidth="1"/>
    <col min="3331" max="3332" width="14.28515625" style="4" customWidth="1"/>
    <col min="3333" max="3333" width="13.5703125" style="4" customWidth="1"/>
    <col min="3334" max="3334" width="15.7109375" style="4" customWidth="1"/>
    <col min="3335" max="3335" width="15.5703125" style="4" customWidth="1"/>
    <col min="3336" max="3585" width="9.28515625" style="4"/>
    <col min="3586" max="3586" width="37.7109375" style="4" customWidth="1"/>
    <col min="3587" max="3588" width="14.28515625" style="4" customWidth="1"/>
    <col min="3589" max="3589" width="13.5703125" style="4" customWidth="1"/>
    <col min="3590" max="3590" width="15.7109375" style="4" customWidth="1"/>
    <col min="3591" max="3591" width="15.5703125" style="4" customWidth="1"/>
    <col min="3592" max="3841" width="9.28515625" style="4"/>
    <col min="3842" max="3842" width="37.7109375" style="4" customWidth="1"/>
    <col min="3843" max="3844" width="14.28515625" style="4" customWidth="1"/>
    <col min="3845" max="3845" width="13.5703125" style="4" customWidth="1"/>
    <col min="3846" max="3846" width="15.7109375" style="4" customWidth="1"/>
    <col min="3847" max="3847" width="15.5703125" style="4" customWidth="1"/>
    <col min="3848" max="4097" width="9.28515625" style="4"/>
    <col min="4098" max="4098" width="37.7109375" style="4" customWidth="1"/>
    <col min="4099" max="4100" width="14.28515625" style="4" customWidth="1"/>
    <col min="4101" max="4101" width="13.5703125" style="4" customWidth="1"/>
    <col min="4102" max="4102" width="15.7109375" style="4" customWidth="1"/>
    <col min="4103" max="4103" width="15.5703125" style="4" customWidth="1"/>
    <col min="4104" max="4353" width="9.28515625" style="4"/>
    <col min="4354" max="4354" width="37.7109375" style="4" customWidth="1"/>
    <col min="4355" max="4356" width="14.28515625" style="4" customWidth="1"/>
    <col min="4357" max="4357" width="13.5703125" style="4" customWidth="1"/>
    <col min="4358" max="4358" width="15.7109375" style="4" customWidth="1"/>
    <col min="4359" max="4359" width="15.5703125" style="4" customWidth="1"/>
    <col min="4360" max="4609" width="9.28515625" style="4"/>
    <col min="4610" max="4610" width="37.7109375" style="4" customWidth="1"/>
    <col min="4611" max="4612" width="14.28515625" style="4" customWidth="1"/>
    <col min="4613" max="4613" width="13.5703125" style="4" customWidth="1"/>
    <col min="4614" max="4614" width="15.7109375" style="4" customWidth="1"/>
    <col min="4615" max="4615" width="15.5703125" style="4" customWidth="1"/>
    <col min="4616" max="4865" width="9.28515625" style="4"/>
    <col min="4866" max="4866" width="37.7109375" style="4" customWidth="1"/>
    <col min="4867" max="4868" width="14.28515625" style="4" customWidth="1"/>
    <col min="4869" max="4869" width="13.5703125" style="4" customWidth="1"/>
    <col min="4870" max="4870" width="15.7109375" style="4" customWidth="1"/>
    <col min="4871" max="4871" width="15.5703125" style="4" customWidth="1"/>
    <col min="4872" max="5121" width="9.28515625" style="4"/>
    <col min="5122" max="5122" width="37.7109375" style="4" customWidth="1"/>
    <col min="5123" max="5124" width="14.28515625" style="4" customWidth="1"/>
    <col min="5125" max="5125" width="13.5703125" style="4" customWidth="1"/>
    <col min="5126" max="5126" width="15.7109375" style="4" customWidth="1"/>
    <col min="5127" max="5127" width="15.5703125" style="4" customWidth="1"/>
    <col min="5128" max="5377" width="9.28515625" style="4"/>
    <col min="5378" max="5378" width="37.7109375" style="4" customWidth="1"/>
    <col min="5379" max="5380" width="14.28515625" style="4" customWidth="1"/>
    <col min="5381" max="5381" width="13.5703125" style="4" customWidth="1"/>
    <col min="5382" max="5382" width="15.7109375" style="4" customWidth="1"/>
    <col min="5383" max="5383" width="15.5703125" style="4" customWidth="1"/>
    <col min="5384" max="5633" width="9.28515625" style="4"/>
    <col min="5634" max="5634" width="37.7109375" style="4" customWidth="1"/>
    <col min="5635" max="5636" width="14.28515625" style="4" customWidth="1"/>
    <col min="5637" max="5637" width="13.5703125" style="4" customWidth="1"/>
    <col min="5638" max="5638" width="15.7109375" style="4" customWidth="1"/>
    <col min="5639" max="5639" width="15.5703125" style="4" customWidth="1"/>
    <col min="5640" max="5889" width="9.28515625" style="4"/>
    <col min="5890" max="5890" width="37.7109375" style="4" customWidth="1"/>
    <col min="5891" max="5892" width="14.28515625" style="4" customWidth="1"/>
    <col min="5893" max="5893" width="13.5703125" style="4" customWidth="1"/>
    <col min="5894" max="5894" width="15.7109375" style="4" customWidth="1"/>
    <col min="5895" max="5895" width="15.5703125" style="4" customWidth="1"/>
    <col min="5896" max="6145" width="9.28515625" style="4"/>
    <col min="6146" max="6146" width="37.7109375" style="4" customWidth="1"/>
    <col min="6147" max="6148" width="14.28515625" style="4" customWidth="1"/>
    <col min="6149" max="6149" width="13.5703125" style="4" customWidth="1"/>
    <col min="6150" max="6150" width="15.7109375" style="4" customWidth="1"/>
    <col min="6151" max="6151" width="15.5703125" style="4" customWidth="1"/>
    <col min="6152" max="6401" width="9.28515625" style="4"/>
    <col min="6402" max="6402" width="37.7109375" style="4" customWidth="1"/>
    <col min="6403" max="6404" width="14.28515625" style="4" customWidth="1"/>
    <col min="6405" max="6405" width="13.5703125" style="4" customWidth="1"/>
    <col min="6406" max="6406" width="15.7109375" style="4" customWidth="1"/>
    <col min="6407" max="6407" width="15.5703125" style="4" customWidth="1"/>
    <col min="6408" max="6657" width="9.28515625" style="4"/>
    <col min="6658" max="6658" width="37.7109375" style="4" customWidth="1"/>
    <col min="6659" max="6660" width="14.28515625" style="4" customWidth="1"/>
    <col min="6661" max="6661" width="13.5703125" style="4" customWidth="1"/>
    <col min="6662" max="6662" width="15.7109375" style="4" customWidth="1"/>
    <col min="6663" max="6663" width="15.5703125" style="4" customWidth="1"/>
    <col min="6664" max="6913" width="9.28515625" style="4"/>
    <col min="6914" max="6914" width="37.7109375" style="4" customWidth="1"/>
    <col min="6915" max="6916" width="14.28515625" style="4" customWidth="1"/>
    <col min="6917" max="6917" width="13.5703125" style="4" customWidth="1"/>
    <col min="6918" max="6918" width="15.7109375" style="4" customWidth="1"/>
    <col min="6919" max="6919" width="15.5703125" style="4" customWidth="1"/>
    <col min="6920" max="7169" width="9.28515625" style="4"/>
    <col min="7170" max="7170" width="37.7109375" style="4" customWidth="1"/>
    <col min="7171" max="7172" width="14.28515625" style="4" customWidth="1"/>
    <col min="7173" max="7173" width="13.5703125" style="4" customWidth="1"/>
    <col min="7174" max="7174" width="15.7109375" style="4" customWidth="1"/>
    <col min="7175" max="7175" width="15.5703125" style="4" customWidth="1"/>
    <col min="7176" max="7425" width="9.28515625" style="4"/>
    <col min="7426" max="7426" width="37.7109375" style="4" customWidth="1"/>
    <col min="7427" max="7428" width="14.28515625" style="4" customWidth="1"/>
    <col min="7429" max="7429" width="13.5703125" style="4" customWidth="1"/>
    <col min="7430" max="7430" width="15.7109375" style="4" customWidth="1"/>
    <col min="7431" max="7431" width="15.5703125" style="4" customWidth="1"/>
    <col min="7432" max="7681" width="9.28515625" style="4"/>
    <col min="7682" max="7682" width="37.7109375" style="4" customWidth="1"/>
    <col min="7683" max="7684" width="14.28515625" style="4" customWidth="1"/>
    <col min="7685" max="7685" width="13.5703125" style="4" customWidth="1"/>
    <col min="7686" max="7686" width="15.7109375" style="4" customWidth="1"/>
    <col min="7687" max="7687" width="15.5703125" style="4" customWidth="1"/>
    <col min="7688" max="7937" width="9.28515625" style="4"/>
    <col min="7938" max="7938" width="37.7109375" style="4" customWidth="1"/>
    <col min="7939" max="7940" width="14.28515625" style="4" customWidth="1"/>
    <col min="7941" max="7941" width="13.5703125" style="4" customWidth="1"/>
    <col min="7942" max="7942" width="15.7109375" style="4" customWidth="1"/>
    <col min="7943" max="7943" width="15.5703125" style="4" customWidth="1"/>
    <col min="7944" max="8193" width="9.28515625" style="4"/>
    <col min="8194" max="8194" width="37.7109375" style="4" customWidth="1"/>
    <col min="8195" max="8196" width="14.28515625" style="4" customWidth="1"/>
    <col min="8197" max="8197" width="13.5703125" style="4" customWidth="1"/>
    <col min="8198" max="8198" width="15.7109375" style="4" customWidth="1"/>
    <col min="8199" max="8199" width="15.5703125" style="4" customWidth="1"/>
    <col min="8200" max="8449" width="9.28515625" style="4"/>
    <col min="8450" max="8450" width="37.7109375" style="4" customWidth="1"/>
    <col min="8451" max="8452" width="14.28515625" style="4" customWidth="1"/>
    <col min="8453" max="8453" width="13.5703125" style="4" customWidth="1"/>
    <col min="8454" max="8454" width="15.7109375" style="4" customWidth="1"/>
    <col min="8455" max="8455" width="15.5703125" style="4" customWidth="1"/>
    <col min="8456" max="8705" width="9.28515625" style="4"/>
    <col min="8706" max="8706" width="37.7109375" style="4" customWidth="1"/>
    <col min="8707" max="8708" width="14.28515625" style="4" customWidth="1"/>
    <col min="8709" max="8709" width="13.5703125" style="4" customWidth="1"/>
    <col min="8710" max="8710" width="15.7109375" style="4" customWidth="1"/>
    <col min="8711" max="8711" width="15.5703125" style="4" customWidth="1"/>
    <col min="8712" max="8961" width="9.28515625" style="4"/>
    <col min="8962" max="8962" width="37.7109375" style="4" customWidth="1"/>
    <col min="8963" max="8964" width="14.28515625" style="4" customWidth="1"/>
    <col min="8965" max="8965" width="13.5703125" style="4" customWidth="1"/>
    <col min="8966" max="8966" width="15.7109375" style="4" customWidth="1"/>
    <col min="8967" max="8967" width="15.5703125" style="4" customWidth="1"/>
    <col min="8968" max="9217" width="9.28515625" style="4"/>
    <col min="9218" max="9218" width="37.7109375" style="4" customWidth="1"/>
    <col min="9219" max="9220" width="14.28515625" style="4" customWidth="1"/>
    <col min="9221" max="9221" width="13.5703125" style="4" customWidth="1"/>
    <col min="9222" max="9222" width="15.7109375" style="4" customWidth="1"/>
    <col min="9223" max="9223" width="15.5703125" style="4" customWidth="1"/>
    <col min="9224" max="9473" width="9.28515625" style="4"/>
    <col min="9474" max="9474" width="37.7109375" style="4" customWidth="1"/>
    <col min="9475" max="9476" width="14.28515625" style="4" customWidth="1"/>
    <col min="9477" max="9477" width="13.5703125" style="4" customWidth="1"/>
    <col min="9478" max="9478" width="15.7109375" style="4" customWidth="1"/>
    <col min="9479" max="9479" width="15.5703125" style="4" customWidth="1"/>
    <col min="9480" max="9729" width="9.28515625" style="4"/>
    <col min="9730" max="9730" width="37.7109375" style="4" customWidth="1"/>
    <col min="9731" max="9732" width="14.28515625" style="4" customWidth="1"/>
    <col min="9733" max="9733" width="13.5703125" style="4" customWidth="1"/>
    <col min="9734" max="9734" width="15.7109375" style="4" customWidth="1"/>
    <col min="9735" max="9735" width="15.5703125" style="4" customWidth="1"/>
    <col min="9736" max="9985" width="9.28515625" style="4"/>
    <col min="9986" max="9986" width="37.7109375" style="4" customWidth="1"/>
    <col min="9987" max="9988" width="14.28515625" style="4" customWidth="1"/>
    <col min="9989" max="9989" width="13.5703125" style="4" customWidth="1"/>
    <col min="9990" max="9990" width="15.7109375" style="4" customWidth="1"/>
    <col min="9991" max="9991" width="15.5703125" style="4" customWidth="1"/>
    <col min="9992" max="10241" width="9.28515625" style="4"/>
    <col min="10242" max="10242" width="37.7109375" style="4" customWidth="1"/>
    <col min="10243" max="10244" width="14.28515625" style="4" customWidth="1"/>
    <col min="10245" max="10245" width="13.5703125" style="4" customWidth="1"/>
    <col min="10246" max="10246" width="15.7109375" style="4" customWidth="1"/>
    <col min="10247" max="10247" width="15.5703125" style="4" customWidth="1"/>
    <col min="10248" max="10497" width="9.28515625" style="4"/>
    <col min="10498" max="10498" width="37.7109375" style="4" customWidth="1"/>
    <col min="10499" max="10500" width="14.28515625" style="4" customWidth="1"/>
    <col min="10501" max="10501" width="13.5703125" style="4" customWidth="1"/>
    <col min="10502" max="10502" width="15.7109375" style="4" customWidth="1"/>
    <col min="10503" max="10503" width="15.5703125" style="4" customWidth="1"/>
    <col min="10504" max="10753" width="9.28515625" style="4"/>
    <col min="10754" max="10754" width="37.7109375" style="4" customWidth="1"/>
    <col min="10755" max="10756" width="14.28515625" style="4" customWidth="1"/>
    <col min="10757" max="10757" width="13.5703125" style="4" customWidth="1"/>
    <col min="10758" max="10758" width="15.7109375" style="4" customWidth="1"/>
    <col min="10759" max="10759" width="15.5703125" style="4" customWidth="1"/>
    <col min="10760" max="11009" width="9.28515625" style="4"/>
    <col min="11010" max="11010" width="37.7109375" style="4" customWidth="1"/>
    <col min="11011" max="11012" width="14.28515625" style="4" customWidth="1"/>
    <col min="11013" max="11013" width="13.5703125" style="4" customWidth="1"/>
    <col min="11014" max="11014" width="15.7109375" style="4" customWidth="1"/>
    <col min="11015" max="11015" width="15.5703125" style="4" customWidth="1"/>
    <col min="11016" max="11265" width="9.28515625" style="4"/>
    <col min="11266" max="11266" width="37.7109375" style="4" customWidth="1"/>
    <col min="11267" max="11268" width="14.28515625" style="4" customWidth="1"/>
    <col min="11269" max="11269" width="13.5703125" style="4" customWidth="1"/>
    <col min="11270" max="11270" width="15.7109375" style="4" customWidth="1"/>
    <col min="11271" max="11271" width="15.5703125" style="4" customWidth="1"/>
    <col min="11272" max="11521" width="9.28515625" style="4"/>
    <col min="11522" max="11522" width="37.7109375" style="4" customWidth="1"/>
    <col min="11523" max="11524" width="14.28515625" style="4" customWidth="1"/>
    <col min="11525" max="11525" width="13.5703125" style="4" customWidth="1"/>
    <col min="11526" max="11526" width="15.7109375" style="4" customWidth="1"/>
    <col min="11527" max="11527" width="15.5703125" style="4" customWidth="1"/>
    <col min="11528" max="11777" width="9.28515625" style="4"/>
    <col min="11778" max="11778" width="37.7109375" style="4" customWidth="1"/>
    <col min="11779" max="11780" width="14.28515625" style="4" customWidth="1"/>
    <col min="11781" max="11781" width="13.5703125" style="4" customWidth="1"/>
    <col min="11782" max="11782" width="15.7109375" style="4" customWidth="1"/>
    <col min="11783" max="11783" width="15.5703125" style="4" customWidth="1"/>
    <col min="11784" max="12033" width="9.28515625" style="4"/>
    <col min="12034" max="12034" width="37.7109375" style="4" customWidth="1"/>
    <col min="12035" max="12036" width="14.28515625" style="4" customWidth="1"/>
    <col min="12037" max="12037" width="13.5703125" style="4" customWidth="1"/>
    <col min="12038" max="12038" width="15.7109375" style="4" customWidth="1"/>
    <col min="12039" max="12039" width="15.5703125" style="4" customWidth="1"/>
    <col min="12040" max="12289" width="9.28515625" style="4"/>
    <col min="12290" max="12290" width="37.7109375" style="4" customWidth="1"/>
    <col min="12291" max="12292" width="14.28515625" style="4" customWidth="1"/>
    <col min="12293" max="12293" width="13.5703125" style="4" customWidth="1"/>
    <col min="12294" max="12294" width="15.7109375" style="4" customWidth="1"/>
    <col min="12295" max="12295" width="15.5703125" style="4" customWidth="1"/>
    <col min="12296" max="12545" width="9.28515625" style="4"/>
    <col min="12546" max="12546" width="37.7109375" style="4" customWidth="1"/>
    <col min="12547" max="12548" width="14.28515625" style="4" customWidth="1"/>
    <col min="12549" max="12549" width="13.5703125" style="4" customWidth="1"/>
    <col min="12550" max="12550" width="15.7109375" style="4" customWidth="1"/>
    <col min="12551" max="12551" width="15.5703125" style="4" customWidth="1"/>
    <col min="12552" max="12801" width="9.28515625" style="4"/>
    <col min="12802" max="12802" width="37.7109375" style="4" customWidth="1"/>
    <col min="12803" max="12804" width="14.28515625" style="4" customWidth="1"/>
    <col min="12805" max="12805" width="13.5703125" style="4" customWidth="1"/>
    <col min="12806" max="12806" width="15.7109375" style="4" customWidth="1"/>
    <col min="12807" max="12807" width="15.5703125" style="4" customWidth="1"/>
    <col min="12808" max="13057" width="9.28515625" style="4"/>
    <col min="13058" max="13058" width="37.7109375" style="4" customWidth="1"/>
    <col min="13059" max="13060" width="14.28515625" style="4" customWidth="1"/>
    <col min="13061" max="13061" width="13.5703125" style="4" customWidth="1"/>
    <col min="13062" max="13062" width="15.7109375" style="4" customWidth="1"/>
    <col min="13063" max="13063" width="15.5703125" style="4" customWidth="1"/>
    <col min="13064" max="13313" width="9.28515625" style="4"/>
    <col min="13314" max="13314" width="37.7109375" style="4" customWidth="1"/>
    <col min="13315" max="13316" width="14.28515625" style="4" customWidth="1"/>
    <col min="13317" max="13317" width="13.5703125" style="4" customWidth="1"/>
    <col min="13318" max="13318" width="15.7109375" style="4" customWidth="1"/>
    <col min="13319" max="13319" width="15.5703125" style="4" customWidth="1"/>
    <col min="13320" max="13569" width="9.28515625" style="4"/>
    <col min="13570" max="13570" width="37.7109375" style="4" customWidth="1"/>
    <col min="13571" max="13572" width="14.28515625" style="4" customWidth="1"/>
    <col min="13573" max="13573" width="13.5703125" style="4" customWidth="1"/>
    <col min="13574" max="13574" width="15.7109375" style="4" customWidth="1"/>
    <col min="13575" max="13575" width="15.5703125" style="4" customWidth="1"/>
    <col min="13576" max="13825" width="9.28515625" style="4"/>
    <col min="13826" max="13826" width="37.7109375" style="4" customWidth="1"/>
    <col min="13827" max="13828" width="14.28515625" style="4" customWidth="1"/>
    <col min="13829" max="13829" width="13.5703125" style="4" customWidth="1"/>
    <col min="13830" max="13830" width="15.7109375" style="4" customWidth="1"/>
    <col min="13831" max="13831" width="15.5703125" style="4" customWidth="1"/>
    <col min="13832" max="14081" width="9.28515625" style="4"/>
    <col min="14082" max="14082" width="37.7109375" style="4" customWidth="1"/>
    <col min="14083" max="14084" width="14.28515625" style="4" customWidth="1"/>
    <col min="14085" max="14085" width="13.5703125" style="4" customWidth="1"/>
    <col min="14086" max="14086" width="15.7109375" style="4" customWidth="1"/>
    <col min="14087" max="14087" width="15.5703125" style="4" customWidth="1"/>
    <col min="14088" max="14337" width="9.28515625" style="4"/>
    <col min="14338" max="14338" width="37.7109375" style="4" customWidth="1"/>
    <col min="14339" max="14340" width="14.28515625" style="4" customWidth="1"/>
    <col min="14341" max="14341" width="13.5703125" style="4" customWidth="1"/>
    <col min="14342" max="14342" width="15.7109375" style="4" customWidth="1"/>
    <col min="14343" max="14343" width="15.5703125" style="4" customWidth="1"/>
    <col min="14344" max="14593" width="9.28515625" style="4"/>
    <col min="14594" max="14594" width="37.7109375" style="4" customWidth="1"/>
    <col min="14595" max="14596" width="14.28515625" style="4" customWidth="1"/>
    <col min="14597" max="14597" width="13.5703125" style="4" customWidth="1"/>
    <col min="14598" max="14598" width="15.7109375" style="4" customWidth="1"/>
    <col min="14599" max="14599" width="15.5703125" style="4" customWidth="1"/>
    <col min="14600" max="14849" width="9.28515625" style="4"/>
    <col min="14850" max="14850" width="37.7109375" style="4" customWidth="1"/>
    <col min="14851" max="14852" width="14.28515625" style="4" customWidth="1"/>
    <col min="14853" max="14853" width="13.5703125" style="4" customWidth="1"/>
    <col min="14854" max="14854" width="15.7109375" style="4" customWidth="1"/>
    <col min="14855" max="14855" width="15.5703125" style="4" customWidth="1"/>
    <col min="14856" max="15105" width="9.28515625" style="4"/>
    <col min="15106" max="15106" width="37.7109375" style="4" customWidth="1"/>
    <col min="15107" max="15108" width="14.28515625" style="4" customWidth="1"/>
    <col min="15109" max="15109" width="13.5703125" style="4" customWidth="1"/>
    <col min="15110" max="15110" width="15.7109375" style="4" customWidth="1"/>
    <col min="15111" max="15111" width="15.5703125" style="4" customWidth="1"/>
    <col min="15112" max="15361" width="9.28515625" style="4"/>
    <col min="15362" max="15362" width="37.7109375" style="4" customWidth="1"/>
    <col min="15363" max="15364" width="14.28515625" style="4" customWidth="1"/>
    <col min="15365" max="15365" width="13.5703125" style="4" customWidth="1"/>
    <col min="15366" max="15366" width="15.7109375" style="4" customWidth="1"/>
    <col min="15367" max="15367" width="15.5703125" style="4" customWidth="1"/>
    <col min="15368" max="15617" width="9.28515625" style="4"/>
    <col min="15618" max="15618" width="37.7109375" style="4" customWidth="1"/>
    <col min="15619" max="15620" width="14.28515625" style="4" customWidth="1"/>
    <col min="15621" max="15621" width="13.5703125" style="4" customWidth="1"/>
    <col min="15622" max="15622" width="15.7109375" style="4" customWidth="1"/>
    <col min="15623" max="15623" width="15.5703125" style="4" customWidth="1"/>
    <col min="15624" max="15873" width="9.28515625" style="4"/>
    <col min="15874" max="15874" width="37.7109375" style="4" customWidth="1"/>
    <col min="15875" max="15876" width="14.28515625" style="4" customWidth="1"/>
    <col min="15877" max="15877" width="13.5703125" style="4" customWidth="1"/>
    <col min="15878" max="15878" width="15.7109375" style="4" customWidth="1"/>
    <col min="15879" max="15879" width="15.5703125" style="4" customWidth="1"/>
    <col min="15880" max="16129" width="9.28515625" style="4"/>
    <col min="16130" max="16130" width="37.7109375" style="4" customWidth="1"/>
    <col min="16131" max="16132" width="14.28515625" style="4" customWidth="1"/>
    <col min="16133" max="16133" width="13.5703125" style="4" customWidth="1"/>
    <col min="16134" max="16134" width="15.7109375" style="4" customWidth="1"/>
    <col min="16135" max="16135" width="15.5703125" style="4" customWidth="1"/>
    <col min="16136" max="16384" width="9.28515625" style="4"/>
  </cols>
  <sheetData>
    <row r="1" spans="1:15" ht="15" customHeight="1" x14ac:dyDescent="0.25"/>
    <row r="2" spans="1:15" ht="49.15" customHeight="1" x14ac:dyDescent="0.35">
      <c r="A2" s="1" t="s">
        <v>54</v>
      </c>
      <c r="B2" s="67"/>
      <c r="C2" s="5" t="s">
        <v>45</v>
      </c>
      <c r="D2" s="7"/>
    </row>
    <row r="3" spans="1:15" ht="24" customHeight="1" x14ac:dyDescent="0.25">
      <c r="A3" s="41" t="s">
        <v>0</v>
      </c>
      <c r="B3" s="162"/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</row>
    <row r="4" spans="1:15" ht="17.25" customHeight="1" x14ac:dyDescent="0.25">
      <c r="A4" s="38" t="s">
        <v>6</v>
      </c>
      <c r="B4" s="163" t="s">
        <v>58</v>
      </c>
      <c r="C4" s="85">
        <v>140</v>
      </c>
      <c r="D4" s="84">
        <v>217</v>
      </c>
      <c r="E4" s="84">
        <v>18.059999999999999</v>
      </c>
      <c r="F4" s="84">
        <v>17.64</v>
      </c>
      <c r="G4" s="84">
        <v>7.7279999999999998</v>
      </c>
    </row>
    <row r="5" spans="1:15" x14ac:dyDescent="0.25">
      <c r="A5" s="33"/>
      <c r="B5" s="164" t="s">
        <v>41</v>
      </c>
      <c r="C5" s="17">
        <v>70</v>
      </c>
      <c r="D5" s="17">
        <v>126</v>
      </c>
      <c r="E5" s="17">
        <v>24.01</v>
      </c>
      <c r="F5" s="17">
        <v>0.98699999999999999</v>
      </c>
      <c r="G5" s="17">
        <v>4.6500000000000004</v>
      </c>
    </row>
    <row r="6" spans="1:15" s="7" customFormat="1" x14ac:dyDescent="0.25">
      <c r="A6" s="33"/>
      <c r="B6" s="164" t="s">
        <v>16</v>
      </c>
      <c r="C6" s="17">
        <v>70</v>
      </c>
      <c r="D6" s="17">
        <v>55.9</v>
      </c>
      <c r="E6" s="17">
        <v>11.6</v>
      </c>
      <c r="F6" s="17">
        <v>0.35</v>
      </c>
      <c r="G6" s="17">
        <v>2.09</v>
      </c>
    </row>
    <row r="7" spans="1:15" x14ac:dyDescent="0.25">
      <c r="A7" s="33"/>
      <c r="B7" s="164" t="s">
        <v>38</v>
      </c>
      <c r="C7" s="17">
        <v>50</v>
      </c>
      <c r="D7" s="17">
        <v>20.63</v>
      </c>
      <c r="E7" s="17">
        <v>3.63</v>
      </c>
      <c r="F7" s="17">
        <v>0.76</v>
      </c>
      <c r="G7" s="17">
        <v>0.43</v>
      </c>
    </row>
    <row r="8" spans="1:15" x14ac:dyDescent="0.25">
      <c r="A8" s="33"/>
      <c r="B8" s="164" t="s">
        <v>33</v>
      </c>
      <c r="C8" s="17">
        <v>50</v>
      </c>
      <c r="D8" s="17">
        <v>21.54</v>
      </c>
      <c r="E8" s="17">
        <v>4.34</v>
      </c>
      <c r="F8" s="17">
        <v>0.23</v>
      </c>
      <c r="G8" s="17">
        <v>0.96</v>
      </c>
    </row>
    <row r="9" spans="1:15" x14ac:dyDescent="0.25">
      <c r="A9" s="33"/>
      <c r="B9" s="164" t="s">
        <v>8</v>
      </c>
      <c r="C9" s="17">
        <v>5</v>
      </c>
      <c r="D9" s="17">
        <v>35.25</v>
      </c>
      <c r="E9" s="17">
        <v>0.03</v>
      </c>
      <c r="F9" s="17">
        <v>3.9</v>
      </c>
      <c r="G9" s="17">
        <v>0.01</v>
      </c>
    </row>
    <row r="10" spans="1:15" x14ac:dyDescent="0.25">
      <c r="A10" s="33"/>
      <c r="B10" s="164" t="s">
        <v>9</v>
      </c>
      <c r="C10" s="17">
        <v>5</v>
      </c>
      <c r="D10" s="17">
        <v>30.55</v>
      </c>
      <c r="E10" s="17">
        <v>0.71</v>
      </c>
      <c r="F10" s="17">
        <v>2.68</v>
      </c>
      <c r="G10" s="17">
        <v>1.21</v>
      </c>
    </row>
    <row r="11" spans="1:15" x14ac:dyDescent="0.25">
      <c r="A11" s="33"/>
      <c r="B11" s="164" t="s">
        <v>42</v>
      </c>
      <c r="C11" s="20">
        <v>100</v>
      </c>
      <c r="D11" s="17"/>
      <c r="E11" s="17"/>
      <c r="F11" s="17"/>
      <c r="G11" s="17"/>
    </row>
    <row r="12" spans="1:15" x14ac:dyDescent="0.25">
      <c r="A12" s="33"/>
      <c r="B12" s="164" t="s">
        <v>43</v>
      </c>
      <c r="C12" s="17">
        <v>50</v>
      </c>
      <c r="D12" s="17">
        <v>115</v>
      </c>
      <c r="E12" s="17">
        <v>24.6</v>
      </c>
      <c r="F12" s="17">
        <v>0.83</v>
      </c>
      <c r="G12" s="17">
        <v>3.94</v>
      </c>
      <c r="I12" s="8"/>
    </row>
    <row r="13" spans="1:15" x14ac:dyDescent="0.25">
      <c r="A13" s="33"/>
      <c r="B13" s="165" t="s">
        <v>36</v>
      </c>
      <c r="C13" s="17">
        <v>100</v>
      </c>
      <c r="D13" s="17">
        <v>46.4</v>
      </c>
      <c r="E13" s="17">
        <v>10.02</v>
      </c>
      <c r="F13" s="17">
        <v>0</v>
      </c>
      <c r="G13" s="17">
        <v>0.3</v>
      </c>
    </row>
    <row r="14" spans="1:15" x14ac:dyDescent="0.25">
      <c r="A14" s="39"/>
      <c r="B14" s="166" t="s">
        <v>10</v>
      </c>
      <c r="C14" s="21"/>
      <c r="D14" s="22">
        <f>SUM(D4:D13)</f>
        <v>668.27</v>
      </c>
      <c r="E14" s="22">
        <f t="shared" ref="E14:G14" si="0">SUM(E4:E13)</f>
        <v>97</v>
      </c>
      <c r="F14" s="22">
        <f t="shared" si="0"/>
        <v>27.376999999999999</v>
      </c>
      <c r="G14" s="22">
        <f t="shared" si="0"/>
        <v>21.318000000000001</v>
      </c>
    </row>
    <row r="15" spans="1:15" ht="24" customHeight="1" x14ac:dyDescent="0.25">
      <c r="A15" s="41" t="s">
        <v>11</v>
      </c>
      <c r="B15" s="162"/>
      <c r="C15" s="19" t="s">
        <v>1</v>
      </c>
      <c r="D15" s="19" t="s">
        <v>2</v>
      </c>
      <c r="E15" s="19" t="s">
        <v>3</v>
      </c>
      <c r="F15" s="19" t="s">
        <v>4</v>
      </c>
      <c r="G15" s="19" t="s">
        <v>5</v>
      </c>
    </row>
    <row r="16" spans="1:15" x14ac:dyDescent="0.25">
      <c r="A16" s="38" t="s">
        <v>6</v>
      </c>
      <c r="B16" s="167" t="s">
        <v>59</v>
      </c>
      <c r="C16" s="87">
        <v>250</v>
      </c>
      <c r="D16" s="87">
        <v>270.48</v>
      </c>
      <c r="E16" s="87">
        <v>27.431999999999999</v>
      </c>
      <c r="F16" s="87">
        <v>13.92</v>
      </c>
      <c r="G16" s="87">
        <v>12.36</v>
      </c>
      <c r="J16" s="18"/>
      <c r="K16" s="8"/>
      <c r="L16" s="8"/>
      <c r="M16" s="8"/>
      <c r="N16" s="8"/>
      <c r="O16" s="8"/>
    </row>
    <row r="17" spans="1:7" x14ac:dyDescent="0.25">
      <c r="A17" s="33"/>
      <c r="B17" s="167" t="s">
        <v>37</v>
      </c>
      <c r="C17" s="110">
        <v>10</v>
      </c>
      <c r="D17" s="34">
        <v>22.2</v>
      </c>
      <c r="E17" s="34">
        <v>0.38</v>
      </c>
      <c r="F17" s="34">
        <v>2.15</v>
      </c>
      <c r="G17" s="34">
        <v>0.33</v>
      </c>
    </row>
    <row r="18" spans="1:7" x14ac:dyDescent="0.25">
      <c r="A18" s="33"/>
      <c r="B18" s="167" t="s">
        <v>50</v>
      </c>
      <c r="C18" s="87">
        <v>160</v>
      </c>
      <c r="D18" s="101">
        <v>177.6</v>
      </c>
      <c r="E18" s="101">
        <v>37.44</v>
      </c>
      <c r="F18" s="101">
        <v>1.016</v>
      </c>
      <c r="G18" s="101">
        <v>3.7919999999999998</v>
      </c>
    </row>
    <row r="19" spans="1:7" x14ac:dyDescent="0.25">
      <c r="A19" s="33"/>
      <c r="B19" s="164" t="s">
        <v>40</v>
      </c>
      <c r="C19" s="20">
        <v>100</v>
      </c>
      <c r="D19" s="17"/>
      <c r="E19" s="17"/>
      <c r="F19" s="17"/>
      <c r="G19" s="17"/>
    </row>
    <row r="20" spans="1:7" x14ac:dyDescent="0.25">
      <c r="A20" s="33"/>
      <c r="B20" s="164" t="s">
        <v>43</v>
      </c>
      <c r="C20" s="17">
        <v>50</v>
      </c>
      <c r="D20" s="17">
        <v>115</v>
      </c>
      <c r="E20" s="17">
        <v>24.6</v>
      </c>
      <c r="F20" s="17">
        <v>0.83</v>
      </c>
      <c r="G20" s="17">
        <v>3.94</v>
      </c>
    </row>
    <row r="21" spans="1:7" x14ac:dyDescent="0.25">
      <c r="A21" s="38"/>
      <c r="B21" s="164" t="s">
        <v>35</v>
      </c>
      <c r="C21" s="17">
        <v>100</v>
      </c>
      <c r="D21" s="17">
        <v>27.3</v>
      </c>
      <c r="E21" s="17">
        <v>4.24</v>
      </c>
      <c r="F21" s="17">
        <v>0.2</v>
      </c>
      <c r="G21" s="17">
        <v>1.1299999999999999</v>
      </c>
    </row>
    <row r="22" spans="1:7" x14ac:dyDescent="0.25">
      <c r="A22" s="39"/>
      <c r="B22" s="166" t="s">
        <v>10</v>
      </c>
      <c r="C22" s="21"/>
      <c r="D22" s="22">
        <f>SUM(D16:D21)</f>
        <v>612.57999999999993</v>
      </c>
      <c r="E22" s="22">
        <f t="shared" ref="E22:G22" si="1">SUM(E16:E21)</f>
        <v>94.091999999999999</v>
      </c>
      <c r="F22" s="22">
        <f t="shared" si="1"/>
        <v>18.115999999999996</v>
      </c>
      <c r="G22" s="22">
        <f t="shared" si="1"/>
        <v>21.552</v>
      </c>
    </row>
    <row r="23" spans="1:7" ht="24" customHeight="1" x14ac:dyDescent="0.25">
      <c r="A23" s="41" t="s">
        <v>13</v>
      </c>
      <c r="B23" s="162"/>
      <c r="C23" s="19" t="s">
        <v>1</v>
      </c>
      <c r="D23" s="19" t="s">
        <v>2</v>
      </c>
      <c r="E23" s="19" t="s">
        <v>3</v>
      </c>
      <c r="F23" s="19" t="s">
        <v>4</v>
      </c>
      <c r="G23" s="19" t="s">
        <v>5</v>
      </c>
    </row>
    <row r="24" spans="1:7" x14ac:dyDescent="0.25">
      <c r="A24" s="38" t="s">
        <v>6</v>
      </c>
      <c r="B24" s="164" t="s">
        <v>55</v>
      </c>
      <c r="C24" s="17">
        <v>140</v>
      </c>
      <c r="D24" s="65">
        <v>190.4</v>
      </c>
      <c r="E24" s="65">
        <v>23.22</v>
      </c>
      <c r="F24" s="65">
        <v>17.68</v>
      </c>
      <c r="G24" s="65">
        <v>10.220000000000001</v>
      </c>
    </row>
    <row r="25" spans="1:7" x14ac:dyDescent="0.25">
      <c r="A25" s="33"/>
      <c r="B25" s="164" t="s">
        <v>44</v>
      </c>
      <c r="C25" s="17">
        <v>70</v>
      </c>
      <c r="D25" s="65">
        <v>63.28</v>
      </c>
      <c r="E25" s="65">
        <v>10.15</v>
      </c>
      <c r="F25" s="65">
        <v>1.659</v>
      </c>
      <c r="G25" s="65">
        <v>1.645</v>
      </c>
    </row>
    <row r="26" spans="1:7" s="7" customFormat="1" x14ac:dyDescent="0.25">
      <c r="A26" s="33"/>
      <c r="B26" s="164" t="s">
        <v>7</v>
      </c>
      <c r="C26" s="17">
        <v>70</v>
      </c>
      <c r="D26" s="65">
        <v>111</v>
      </c>
      <c r="E26" s="65">
        <v>24.9</v>
      </c>
      <c r="F26" s="65">
        <v>0.4</v>
      </c>
      <c r="G26" s="65">
        <v>2.5</v>
      </c>
    </row>
    <row r="27" spans="1:7" x14ac:dyDescent="0.25">
      <c r="A27" s="33"/>
      <c r="B27" s="164" t="s">
        <v>60</v>
      </c>
      <c r="C27" s="17">
        <v>50</v>
      </c>
      <c r="D27" s="65">
        <v>32.5</v>
      </c>
      <c r="E27" s="65">
        <v>3.21</v>
      </c>
      <c r="F27" s="65">
        <v>1.76</v>
      </c>
      <c r="G27" s="65">
        <v>0.46600000000000003</v>
      </c>
    </row>
    <row r="28" spans="1:7" x14ac:dyDescent="0.25">
      <c r="A28" s="33"/>
      <c r="B28" s="164" t="s">
        <v>34</v>
      </c>
      <c r="C28" s="17">
        <v>50</v>
      </c>
      <c r="D28" s="65">
        <v>36.9</v>
      </c>
      <c r="E28" s="65">
        <v>4.7350000000000003</v>
      </c>
      <c r="F28" s="65">
        <v>0.93500000000000005</v>
      </c>
      <c r="G28" s="65">
        <v>1.55</v>
      </c>
    </row>
    <row r="29" spans="1:7" x14ac:dyDescent="0.25">
      <c r="A29" s="33"/>
      <c r="B29" s="164" t="s">
        <v>48</v>
      </c>
      <c r="C29" s="17">
        <v>50</v>
      </c>
      <c r="D29" s="65">
        <v>51.5</v>
      </c>
      <c r="E29" s="65">
        <v>1.25</v>
      </c>
      <c r="F29" s="65">
        <v>2.2000000000000002</v>
      </c>
      <c r="G29" s="65">
        <v>6.65</v>
      </c>
    </row>
    <row r="30" spans="1:7" x14ac:dyDescent="0.25">
      <c r="A30" s="33"/>
      <c r="B30" s="164" t="s">
        <v>8</v>
      </c>
      <c r="C30" s="17">
        <v>5</v>
      </c>
      <c r="D30" s="17">
        <v>35.25</v>
      </c>
      <c r="E30" s="17">
        <v>0.03</v>
      </c>
      <c r="F30" s="17">
        <v>3.9</v>
      </c>
      <c r="G30" s="17">
        <v>0.01</v>
      </c>
    </row>
    <row r="31" spans="1:7" x14ac:dyDescent="0.25">
      <c r="A31" s="33"/>
      <c r="B31" s="164" t="s">
        <v>9</v>
      </c>
      <c r="C31" s="17">
        <v>5</v>
      </c>
      <c r="D31" s="17">
        <v>30.55</v>
      </c>
      <c r="E31" s="17">
        <v>0.71</v>
      </c>
      <c r="F31" s="17">
        <v>2.68</v>
      </c>
      <c r="G31" s="17">
        <v>1.21</v>
      </c>
    </row>
    <row r="32" spans="1:7" x14ac:dyDescent="0.25">
      <c r="A32" s="33"/>
      <c r="B32" s="164" t="s">
        <v>40</v>
      </c>
      <c r="C32" s="20">
        <v>100</v>
      </c>
      <c r="D32" s="17"/>
      <c r="E32" s="17"/>
      <c r="F32" s="17"/>
      <c r="G32" s="17"/>
    </row>
    <row r="33" spans="1:9" x14ac:dyDescent="0.25">
      <c r="A33" s="33"/>
      <c r="B33" s="164" t="s">
        <v>43</v>
      </c>
      <c r="C33" s="17">
        <v>50</v>
      </c>
      <c r="D33" s="17">
        <v>115</v>
      </c>
      <c r="E33" s="17">
        <v>24.6</v>
      </c>
      <c r="F33" s="17">
        <v>0.83</v>
      </c>
      <c r="G33" s="17">
        <v>3.94</v>
      </c>
    </row>
    <row r="34" spans="1:9" x14ac:dyDescent="0.25">
      <c r="A34" s="172"/>
      <c r="B34" s="164" t="s">
        <v>23</v>
      </c>
      <c r="C34" s="17">
        <v>100</v>
      </c>
      <c r="D34" s="17">
        <v>48.3</v>
      </c>
      <c r="E34" s="17">
        <v>10.9</v>
      </c>
      <c r="F34" s="17">
        <v>0</v>
      </c>
      <c r="G34" s="17">
        <v>0</v>
      </c>
      <c r="H34" s="8"/>
    </row>
    <row r="35" spans="1:9" x14ac:dyDescent="0.25">
      <c r="A35" s="39"/>
      <c r="B35" s="166" t="s">
        <v>10</v>
      </c>
      <c r="C35" s="21"/>
      <c r="D35" s="22">
        <f>SUM(D24:D34)</f>
        <v>714.67999999999984</v>
      </c>
      <c r="E35" s="22">
        <f t="shared" ref="E35:G35" si="2">SUM(E24:E34)</f>
        <v>103.70500000000001</v>
      </c>
      <c r="F35" s="22">
        <f t="shared" si="2"/>
        <v>32.043999999999997</v>
      </c>
      <c r="G35" s="22">
        <f t="shared" si="2"/>
        <v>28.191000000000003</v>
      </c>
    </row>
    <row r="36" spans="1:9" ht="24" customHeight="1" x14ac:dyDescent="0.25">
      <c r="A36" s="41" t="s">
        <v>14</v>
      </c>
      <c r="B36" s="162"/>
      <c r="C36" s="19" t="s">
        <v>1</v>
      </c>
      <c r="D36" s="19" t="s">
        <v>2</v>
      </c>
      <c r="E36" s="19" t="s">
        <v>3</v>
      </c>
      <c r="F36" s="19" t="s">
        <v>4</v>
      </c>
      <c r="G36" s="19" t="s">
        <v>5</v>
      </c>
      <c r="I36" s="10"/>
    </row>
    <row r="37" spans="1:9" x14ac:dyDescent="0.25">
      <c r="A37" s="38" t="s">
        <v>6</v>
      </c>
      <c r="B37" s="168" t="s">
        <v>61</v>
      </c>
      <c r="C37" s="17">
        <v>250</v>
      </c>
      <c r="D37" s="65">
        <v>320</v>
      </c>
      <c r="E37" s="65">
        <v>44.25</v>
      </c>
      <c r="F37" s="65">
        <v>9.58</v>
      </c>
      <c r="G37" s="65">
        <v>12.36</v>
      </c>
    </row>
    <row r="38" spans="1:9" x14ac:dyDescent="0.25">
      <c r="A38" s="38"/>
      <c r="B38" s="165" t="s">
        <v>37</v>
      </c>
      <c r="C38" s="34">
        <v>10</v>
      </c>
      <c r="D38" s="34">
        <v>22.2</v>
      </c>
      <c r="E38" s="34">
        <v>0.38</v>
      </c>
      <c r="F38" s="34">
        <v>2.15</v>
      </c>
      <c r="G38" s="34">
        <v>0.33</v>
      </c>
    </row>
    <row r="39" spans="1:9" x14ac:dyDescent="0.25">
      <c r="A39" s="33"/>
      <c r="B39" s="169" t="s">
        <v>62</v>
      </c>
      <c r="C39" s="17">
        <v>160</v>
      </c>
      <c r="D39" s="65">
        <v>192</v>
      </c>
      <c r="E39" s="65">
        <v>32.479999999999997</v>
      </c>
      <c r="F39" s="65">
        <v>4.016</v>
      </c>
      <c r="G39" s="65">
        <v>4.7359999999999998</v>
      </c>
    </row>
    <row r="40" spans="1:9" x14ac:dyDescent="0.25">
      <c r="A40" s="38"/>
      <c r="B40" s="164" t="s">
        <v>40</v>
      </c>
      <c r="C40" s="20">
        <v>100</v>
      </c>
      <c r="D40" s="17"/>
      <c r="E40" s="17"/>
      <c r="F40" s="17"/>
      <c r="G40" s="17"/>
    </row>
    <row r="41" spans="1:9" x14ac:dyDescent="0.25">
      <c r="A41" s="33"/>
      <c r="B41" s="164" t="s">
        <v>43</v>
      </c>
      <c r="C41" s="17">
        <v>50</v>
      </c>
      <c r="D41" s="17">
        <v>115</v>
      </c>
      <c r="E41" s="17">
        <v>24.6</v>
      </c>
      <c r="F41" s="17">
        <v>0.83</v>
      </c>
      <c r="G41" s="17">
        <v>3.94</v>
      </c>
    </row>
    <row r="42" spans="1:9" x14ac:dyDescent="0.25">
      <c r="A42" s="33"/>
      <c r="B42" s="165" t="s">
        <v>24</v>
      </c>
      <c r="C42" s="17">
        <v>100</v>
      </c>
      <c r="D42" s="17">
        <v>32.4</v>
      </c>
      <c r="E42" s="17">
        <v>5.6</v>
      </c>
      <c r="F42" s="17">
        <v>0.2</v>
      </c>
      <c r="G42" s="17">
        <v>0.6</v>
      </c>
    </row>
    <row r="43" spans="1:9" x14ac:dyDescent="0.25">
      <c r="A43" s="173"/>
      <c r="B43" s="166" t="s">
        <v>10</v>
      </c>
      <c r="C43" s="21"/>
      <c r="D43" s="22">
        <f>SUM(D37:D42)</f>
        <v>681.6</v>
      </c>
      <c r="E43" s="22">
        <f t="shared" ref="E43:G43" si="3">SUM(E37:E42)</f>
        <v>107.31</v>
      </c>
      <c r="F43" s="22">
        <f t="shared" si="3"/>
        <v>16.776</v>
      </c>
      <c r="G43" s="22">
        <f t="shared" si="3"/>
        <v>21.966000000000001</v>
      </c>
    </row>
    <row r="44" spans="1:9" ht="24" customHeight="1" x14ac:dyDescent="0.25">
      <c r="A44" s="41" t="s">
        <v>15</v>
      </c>
      <c r="B44" s="162"/>
      <c r="C44" s="19" t="s">
        <v>1</v>
      </c>
      <c r="D44" s="19" t="s">
        <v>2</v>
      </c>
      <c r="E44" s="19" t="s">
        <v>3</v>
      </c>
      <c r="F44" s="19" t="s">
        <v>4</v>
      </c>
      <c r="G44" s="19" t="s">
        <v>5</v>
      </c>
    </row>
    <row r="45" spans="1:9" ht="16.5" customHeight="1" x14ac:dyDescent="0.25">
      <c r="A45" s="33" t="s">
        <v>6</v>
      </c>
      <c r="B45" s="164" t="s">
        <v>64</v>
      </c>
      <c r="C45" s="25">
        <v>140</v>
      </c>
      <c r="D45" s="134">
        <v>193.6</v>
      </c>
      <c r="E45" s="134">
        <v>11.3</v>
      </c>
      <c r="F45" s="134">
        <v>12.46</v>
      </c>
      <c r="G45" s="134">
        <v>15.12</v>
      </c>
    </row>
    <row r="46" spans="1:9" x14ac:dyDescent="0.25">
      <c r="A46" s="33"/>
      <c r="B46" s="164" t="s">
        <v>7</v>
      </c>
      <c r="C46" s="17">
        <v>70</v>
      </c>
      <c r="D46" s="17">
        <v>91</v>
      </c>
      <c r="E46" s="17">
        <v>20.16</v>
      </c>
      <c r="F46" s="17">
        <v>0.17499999999999999</v>
      </c>
      <c r="G46" s="17">
        <v>2.0720000000000001</v>
      </c>
    </row>
    <row r="47" spans="1:9" x14ac:dyDescent="0.25">
      <c r="A47" s="33"/>
      <c r="B47" s="170" t="s">
        <v>47</v>
      </c>
      <c r="C47" s="26">
        <v>70</v>
      </c>
      <c r="D47" s="26">
        <v>52.8</v>
      </c>
      <c r="E47" s="26">
        <v>12.2</v>
      </c>
      <c r="F47" s="26">
        <v>7.0000000000000007E-2</v>
      </c>
      <c r="G47" s="26">
        <v>1.37</v>
      </c>
    </row>
    <row r="48" spans="1:9" x14ac:dyDescent="0.25">
      <c r="A48" s="172"/>
      <c r="B48" s="164" t="s">
        <v>22</v>
      </c>
      <c r="C48" s="17">
        <v>50</v>
      </c>
      <c r="D48" s="65">
        <v>10.25</v>
      </c>
      <c r="E48" s="65">
        <v>1.29</v>
      </c>
      <c r="F48" s="65">
        <v>0.15</v>
      </c>
      <c r="G48" s="65">
        <v>0.68500000000000005</v>
      </c>
    </row>
    <row r="49" spans="1:7" x14ac:dyDescent="0.25">
      <c r="A49" s="172"/>
      <c r="B49" s="164" t="s">
        <v>63</v>
      </c>
      <c r="C49" s="17">
        <v>50</v>
      </c>
      <c r="D49" s="65">
        <v>28.35</v>
      </c>
      <c r="E49" s="65">
        <v>4.53</v>
      </c>
      <c r="F49" s="65">
        <v>0.255</v>
      </c>
      <c r="G49" s="65">
        <v>1.4650000000000001</v>
      </c>
    </row>
    <row r="50" spans="1:7" x14ac:dyDescent="0.25">
      <c r="A50" s="33"/>
      <c r="B50" s="164" t="s">
        <v>8</v>
      </c>
      <c r="C50" s="17">
        <v>5</v>
      </c>
      <c r="D50" s="17">
        <v>35.25</v>
      </c>
      <c r="E50" s="17">
        <v>0.03</v>
      </c>
      <c r="F50" s="17">
        <v>3.9</v>
      </c>
      <c r="G50" s="17">
        <v>0.01</v>
      </c>
    </row>
    <row r="51" spans="1:7" x14ac:dyDescent="0.25">
      <c r="A51" s="33"/>
      <c r="B51" s="164" t="s">
        <v>9</v>
      </c>
      <c r="C51" s="17">
        <v>5</v>
      </c>
      <c r="D51" s="17">
        <v>30.55</v>
      </c>
      <c r="E51" s="17">
        <v>0.71</v>
      </c>
      <c r="F51" s="17">
        <v>2.68</v>
      </c>
      <c r="G51" s="17">
        <v>1.21</v>
      </c>
    </row>
    <row r="52" spans="1:7" x14ac:dyDescent="0.25">
      <c r="A52" s="33"/>
      <c r="B52" s="164" t="s">
        <v>40</v>
      </c>
      <c r="C52" s="20">
        <v>100</v>
      </c>
      <c r="D52" s="17"/>
      <c r="E52" s="17"/>
      <c r="F52" s="17"/>
      <c r="G52" s="17"/>
    </row>
    <row r="53" spans="1:7" x14ac:dyDescent="0.25">
      <c r="A53" s="172"/>
      <c r="B53" s="164" t="s">
        <v>43</v>
      </c>
      <c r="C53" s="17">
        <v>50</v>
      </c>
      <c r="D53" s="17">
        <v>115</v>
      </c>
      <c r="E53" s="17">
        <v>24.6</v>
      </c>
      <c r="F53" s="17">
        <v>0.83</v>
      </c>
      <c r="G53" s="17">
        <v>3.94</v>
      </c>
    </row>
    <row r="54" spans="1:7" x14ac:dyDescent="0.25">
      <c r="A54" s="172"/>
      <c r="B54" s="164" t="s">
        <v>53</v>
      </c>
      <c r="C54" s="17">
        <v>150</v>
      </c>
      <c r="D54" s="17">
        <v>145.65</v>
      </c>
      <c r="E54" s="17">
        <v>26.1</v>
      </c>
      <c r="F54" s="17">
        <v>2.1150000000000002</v>
      </c>
      <c r="G54" s="17">
        <v>4.335</v>
      </c>
    </row>
    <row r="55" spans="1:7" x14ac:dyDescent="0.25">
      <c r="A55" s="172"/>
      <c r="B55" s="164" t="s">
        <v>23</v>
      </c>
      <c r="C55" s="17">
        <v>100</v>
      </c>
      <c r="D55" s="65">
        <v>48.3</v>
      </c>
      <c r="E55" s="65">
        <v>10.9</v>
      </c>
      <c r="F55" s="65">
        <v>0</v>
      </c>
      <c r="G55" s="65">
        <v>0</v>
      </c>
    </row>
    <row r="56" spans="1:7" x14ac:dyDescent="0.25">
      <c r="A56" s="39"/>
      <c r="B56" s="171" t="s">
        <v>10</v>
      </c>
      <c r="C56" s="21"/>
      <c r="D56" s="24">
        <f>SUM(D45:D55)</f>
        <v>750.75</v>
      </c>
      <c r="E56" s="24">
        <f t="shared" ref="E56:G56" si="4">SUM(E45:E55)</f>
        <v>111.82</v>
      </c>
      <c r="F56" s="24">
        <f t="shared" si="4"/>
        <v>22.634999999999998</v>
      </c>
      <c r="G56" s="24">
        <f t="shared" si="4"/>
        <v>30.207000000000004</v>
      </c>
    </row>
    <row r="57" spans="1:7" x14ac:dyDescent="0.25">
      <c r="A57" s="9"/>
      <c r="B57" s="11" t="s">
        <v>18</v>
      </c>
      <c r="C57" s="4"/>
      <c r="D57" s="23">
        <f>AVERAGE(D14,D22,D35,D43,D56)</f>
        <v>685.57599999999991</v>
      </c>
      <c r="E57" s="23">
        <f>AVERAGE(E14,E22,E35,E43,E56)</f>
        <v>102.78540000000001</v>
      </c>
      <c r="F57" s="23">
        <f>AVERAGE(F14,F22,F35,F43,F56)</f>
        <v>23.389599999999994</v>
      </c>
      <c r="G57" s="23">
        <f>AVERAGE(G14,G22,G35,G43,G56)</f>
        <v>24.646800000000006</v>
      </c>
    </row>
    <row r="59" spans="1:7" x14ac:dyDescent="0.25">
      <c r="A59" s="107" t="s">
        <v>32</v>
      </c>
    </row>
    <row r="60" spans="1:7" x14ac:dyDescent="0.25">
      <c r="A60" s="7" t="s">
        <v>19</v>
      </c>
      <c r="C60" s="6" t="s">
        <v>20</v>
      </c>
      <c r="G60" s="4"/>
    </row>
  </sheetData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6"/>
  <sheetViews>
    <sheetView topLeftCell="A4" zoomScale="85" zoomScaleNormal="85" workbookViewId="0">
      <selection activeCell="R17" sqref="R17"/>
    </sheetView>
  </sheetViews>
  <sheetFormatPr defaultColWidth="9.28515625" defaultRowHeight="15.75" x14ac:dyDescent="0.25"/>
  <cols>
    <col min="1" max="1" width="23" style="77" customWidth="1"/>
    <col min="2" max="2" width="52.140625" style="77" customWidth="1"/>
    <col min="3" max="3" width="12.7109375" style="77" customWidth="1"/>
    <col min="4" max="4" width="14.7109375" style="77" customWidth="1"/>
    <col min="5" max="5" width="14.7109375" style="77" bestFit="1" customWidth="1"/>
    <col min="6" max="7" width="12.7109375" style="77" customWidth="1"/>
    <col min="8" max="16384" width="9.28515625" style="77"/>
  </cols>
  <sheetData>
    <row r="1" spans="1:11" x14ac:dyDescent="0.25">
      <c r="B1" s="78"/>
    </row>
    <row r="2" spans="1:11" ht="49.15" customHeight="1" x14ac:dyDescent="0.35">
      <c r="A2" s="99" t="s">
        <v>56</v>
      </c>
      <c r="B2" s="100"/>
      <c r="C2" s="77" t="s">
        <v>45</v>
      </c>
    </row>
    <row r="3" spans="1:11" s="82" customFormat="1" ht="24" customHeight="1" x14ac:dyDescent="0.25">
      <c r="A3" s="80" t="s">
        <v>0</v>
      </c>
      <c r="B3" s="187"/>
      <c r="C3" s="81" t="s">
        <v>1</v>
      </c>
      <c r="D3" s="81" t="s">
        <v>2</v>
      </c>
      <c r="E3" s="81" t="s">
        <v>3</v>
      </c>
      <c r="F3" s="81" t="s">
        <v>4</v>
      </c>
      <c r="G3" s="81" t="s">
        <v>5</v>
      </c>
    </row>
    <row r="4" spans="1:11" x14ac:dyDescent="0.25">
      <c r="A4" s="83" t="s">
        <v>6</v>
      </c>
      <c r="B4" s="167" t="s">
        <v>65</v>
      </c>
      <c r="C4" s="87">
        <v>140</v>
      </c>
      <c r="D4" s="101">
        <v>246.4</v>
      </c>
      <c r="E4" s="101">
        <v>15.74</v>
      </c>
      <c r="F4" s="101">
        <v>18.48</v>
      </c>
      <c r="G4" s="101">
        <v>10.15</v>
      </c>
    </row>
    <row r="5" spans="1:11" x14ac:dyDescent="0.25">
      <c r="A5" s="86"/>
      <c r="B5" s="164" t="s">
        <v>41</v>
      </c>
      <c r="C5" s="87">
        <v>70</v>
      </c>
      <c r="D5" s="87">
        <v>84.83</v>
      </c>
      <c r="E5" s="87">
        <v>17.55</v>
      </c>
      <c r="F5" s="87">
        <v>0.51</v>
      </c>
      <c r="G5" s="87">
        <v>2.89</v>
      </c>
    </row>
    <row r="6" spans="1:11" x14ac:dyDescent="0.25">
      <c r="A6" s="86"/>
      <c r="B6" s="167" t="s">
        <v>66</v>
      </c>
      <c r="C6" s="87">
        <v>70</v>
      </c>
      <c r="D6" s="87">
        <v>91</v>
      </c>
      <c r="E6" s="87">
        <v>20.16</v>
      </c>
      <c r="F6" s="87">
        <v>0.18</v>
      </c>
      <c r="G6" s="87">
        <v>2.0699999999999998</v>
      </c>
    </row>
    <row r="7" spans="1:11" x14ac:dyDescent="0.25">
      <c r="A7" s="86"/>
      <c r="B7" s="167" t="s">
        <v>21</v>
      </c>
      <c r="C7" s="87">
        <v>50</v>
      </c>
      <c r="D7" s="87">
        <v>22.65</v>
      </c>
      <c r="E7" s="87">
        <v>4.32</v>
      </c>
      <c r="F7" s="87">
        <v>0.77</v>
      </c>
      <c r="G7" s="87">
        <v>0.28999999999999998</v>
      </c>
    </row>
    <row r="8" spans="1:11" x14ac:dyDescent="0.25">
      <c r="A8" s="86"/>
      <c r="B8" s="167" t="s">
        <v>49</v>
      </c>
      <c r="C8" s="87">
        <v>50</v>
      </c>
      <c r="D8" s="101">
        <v>40.200000000000003</v>
      </c>
      <c r="E8" s="101">
        <v>7.15</v>
      </c>
      <c r="F8" s="101">
        <v>0.185</v>
      </c>
      <c r="G8" s="101">
        <v>1.5</v>
      </c>
      <c r="H8" s="79"/>
      <c r="I8" s="79"/>
      <c r="J8" s="79"/>
      <c r="K8" s="79"/>
    </row>
    <row r="9" spans="1:11" x14ac:dyDescent="0.25">
      <c r="A9" s="86"/>
      <c r="B9" s="167" t="s">
        <v>8</v>
      </c>
      <c r="C9" s="87">
        <v>5</v>
      </c>
      <c r="D9" s="87">
        <v>35.25</v>
      </c>
      <c r="E9" s="87">
        <v>0.03</v>
      </c>
      <c r="F9" s="87">
        <v>3.9</v>
      </c>
      <c r="G9" s="87">
        <v>0.01</v>
      </c>
      <c r="H9" s="79"/>
      <c r="I9" s="79"/>
      <c r="J9" s="79"/>
      <c r="K9" s="79"/>
    </row>
    <row r="10" spans="1:11" x14ac:dyDescent="0.25">
      <c r="A10" s="86"/>
      <c r="B10" s="167" t="s">
        <v>9</v>
      </c>
      <c r="C10" s="87">
        <v>5</v>
      </c>
      <c r="D10" s="87">
        <v>30.55</v>
      </c>
      <c r="E10" s="87">
        <v>0.71</v>
      </c>
      <c r="F10" s="87">
        <v>2.68</v>
      </c>
      <c r="G10" s="87">
        <v>1.21</v>
      </c>
      <c r="H10" s="79"/>
      <c r="I10" s="79"/>
      <c r="J10" s="79"/>
      <c r="K10" s="79"/>
    </row>
    <row r="11" spans="1:11" x14ac:dyDescent="0.25">
      <c r="A11" s="86"/>
      <c r="B11" s="167" t="s">
        <v>40</v>
      </c>
      <c r="C11" s="88">
        <v>100</v>
      </c>
      <c r="D11" s="87"/>
      <c r="E11" s="87"/>
      <c r="F11" s="87"/>
      <c r="G11" s="87"/>
      <c r="H11" s="79"/>
      <c r="I11" s="79"/>
      <c r="J11" s="79"/>
      <c r="K11" s="79"/>
    </row>
    <row r="12" spans="1:11" x14ac:dyDescent="0.25">
      <c r="A12" s="86"/>
      <c r="B12" s="188" t="s">
        <v>43</v>
      </c>
      <c r="C12" s="87">
        <v>50</v>
      </c>
      <c r="D12" s="87">
        <v>115</v>
      </c>
      <c r="E12" s="87">
        <v>24.6</v>
      </c>
      <c r="F12" s="87">
        <v>0.83</v>
      </c>
      <c r="G12" s="87">
        <v>3.94</v>
      </c>
    </row>
    <row r="13" spans="1:11" x14ac:dyDescent="0.25">
      <c r="A13" s="86"/>
      <c r="B13" s="167" t="s">
        <v>12</v>
      </c>
      <c r="C13" s="103">
        <v>100</v>
      </c>
      <c r="D13" s="103">
        <v>46.4</v>
      </c>
      <c r="E13" s="103">
        <v>10.02</v>
      </c>
      <c r="F13" s="103">
        <v>0</v>
      </c>
      <c r="G13" s="103">
        <v>0.3</v>
      </c>
    </row>
    <row r="14" spans="1:11" x14ac:dyDescent="0.25">
      <c r="A14" s="90"/>
      <c r="B14" s="189" t="s">
        <v>10</v>
      </c>
      <c r="C14" s="91"/>
      <c r="D14" s="92">
        <f>SUM(D4:D13)</f>
        <v>712.27999999999986</v>
      </c>
      <c r="E14" s="92">
        <f>SUM(E4:E13)</f>
        <v>100.27999999999999</v>
      </c>
      <c r="F14" s="92">
        <f>SUM(F4:F13)</f>
        <v>27.534999999999997</v>
      </c>
      <c r="G14" s="92">
        <f>SUM(G4:G13)</f>
        <v>22.360000000000003</v>
      </c>
    </row>
    <row r="15" spans="1:11" s="82" customFormat="1" ht="24" customHeight="1" x14ac:dyDescent="0.25">
      <c r="A15" s="80" t="s">
        <v>11</v>
      </c>
      <c r="B15" s="187"/>
      <c r="C15" s="81" t="s">
        <v>1</v>
      </c>
      <c r="D15" s="81" t="s">
        <v>2</v>
      </c>
      <c r="E15" s="81" t="s">
        <v>3</v>
      </c>
      <c r="F15" s="81" t="s">
        <v>4</v>
      </c>
      <c r="G15" s="81" t="s">
        <v>5</v>
      </c>
    </row>
    <row r="16" spans="1:11" x14ac:dyDescent="0.25">
      <c r="A16" s="83" t="s">
        <v>6</v>
      </c>
      <c r="B16" s="190" t="s">
        <v>67</v>
      </c>
      <c r="C16" s="87">
        <v>250</v>
      </c>
      <c r="D16" s="101">
        <v>317.5</v>
      </c>
      <c r="E16" s="101">
        <v>33</v>
      </c>
      <c r="F16" s="101">
        <v>7.7</v>
      </c>
      <c r="G16" s="101">
        <v>12.25</v>
      </c>
    </row>
    <row r="17" spans="1:18" x14ac:dyDescent="0.25">
      <c r="A17" s="83"/>
      <c r="B17" s="167" t="s">
        <v>39</v>
      </c>
      <c r="C17" s="87">
        <v>160</v>
      </c>
      <c r="D17" s="87">
        <v>269</v>
      </c>
      <c r="E17" s="87">
        <v>40.409999999999997</v>
      </c>
      <c r="F17" s="87">
        <v>9.1300000000000008</v>
      </c>
      <c r="G17" s="87">
        <v>2.74</v>
      </c>
    </row>
    <row r="18" spans="1:18" x14ac:dyDescent="0.25">
      <c r="A18" s="93"/>
      <c r="B18" s="167" t="s">
        <v>40</v>
      </c>
      <c r="C18" s="88">
        <v>100</v>
      </c>
      <c r="D18" s="87"/>
      <c r="E18" s="87"/>
      <c r="F18" s="87"/>
      <c r="G18" s="87"/>
    </row>
    <row r="19" spans="1:18" x14ac:dyDescent="0.25">
      <c r="A19" s="83"/>
      <c r="B19" s="191" t="s">
        <v>43</v>
      </c>
      <c r="C19" s="103">
        <v>50</v>
      </c>
      <c r="D19" s="103">
        <v>115</v>
      </c>
      <c r="E19" s="103">
        <v>24.6</v>
      </c>
      <c r="F19" s="103">
        <v>0.83</v>
      </c>
      <c r="G19" s="103">
        <v>3.94</v>
      </c>
    </row>
    <row r="20" spans="1:18" x14ac:dyDescent="0.25">
      <c r="A20" s="93"/>
      <c r="B20" s="192" t="s">
        <v>17</v>
      </c>
      <c r="C20" s="102">
        <v>100</v>
      </c>
      <c r="D20" s="102">
        <v>32.4</v>
      </c>
      <c r="E20" s="102">
        <v>5.6</v>
      </c>
      <c r="F20" s="102">
        <v>0.2</v>
      </c>
      <c r="G20" s="102">
        <v>0.6</v>
      </c>
    </row>
    <row r="21" spans="1:18" x14ac:dyDescent="0.25">
      <c r="A21" s="94"/>
      <c r="B21" s="166" t="s">
        <v>10</v>
      </c>
      <c r="C21" s="104"/>
      <c r="D21" s="105">
        <f>SUM(D16:D20)</f>
        <v>733.9</v>
      </c>
      <c r="E21" s="105">
        <f>SUM(E16:E20)</f>
        <v>103.60999999999999</v>
      </c>
      <c r="F21" s="105">
        <f>SUM(F16:F20)</f>
        <v>17.86</v>
      </c>
      <c r="G21" s="105">
        <f>SUM(G16:G20)</f>
        <v>19.53</v>
      </c>
      <c r="M21" s="133"/>
      <c r="N21" s="132"/>
      <c r="O21" s="132"/>
      <c r="P21" s="132"/>
      <c r="Q21" s="132"/>
      <c r="R21" s="132"/>
    </row>
    <row r="22" spans="1:18" s="82" customFormat="1" ht="24" customHeight="1" x14ac:dyDescent="0.25">
      <c r="A22" s="95" t="s">
        <v>13</v>
      </c>
      <c r="B22" s="193"/>
      <c r="C22" s="96" t="s">
        <v>1</v>
      </c>
      <c r="D22" s="96" t="s">
        <v>2</v>
      </c>
      <c r="E22" s="81" t="s">
        <v>3</v>
      </c>
      <c r="F22" s="96" t="s">
        <v>4</v>
      </c>
      <c r="G22" s="96" t="s">
        <v>5</v>
      </c>
      <c r="M22" s="133"/>
      <c r="N22" s="132"/>
      <c r="O22" s="132"/>
      <c r="P22" s="132"/>
      <c r="Q22" s="132"/>
      <c r="R22" s="132"/>
    </row>
    <row r="23" spans="1:18" x14ac:dyDescent="0.25">
      <c r="A23" s="83" t="s">
        <v>6</v>
      </c>
      <c r="B23" s="167" t="s">
        <v>52</v>
      </c>
      <c r="C23" s="87">
        <v>140</v>
      </c>
      <c r="D23" s="101">
        <v>192.2</v>
      </c>
      <c r="E23" s="101">
        <v>16.78</v>
      </c>
      <c r="F23" s="101">
        <v>13.73</v>
      </c>
      <c r="G23" s="101">
        <v>10.766</v>
      </c>
      <c r="M23" s="89"/>
      <c r="N23" s="89"/>
      <c r="O23" s="89"/>
      <c r="P23" s="89"/>
      <c r="Q23" s="89"/>
      <c r="R23" s="89"/>
    </row>
    <row r="24" spans="1:18" x14ac:dyDescent="0.25">
      <c r="A24" s="86"/>
      <c r="B24" s="164" t="s">
        <v>7</v>
      </c>
      <c r="C24" s="17">
        <v>70</v>
      </c>
      <c r="D24" s="17">
        <v>55.9</v>
      </c>
      <c r="E24" s="17">
        <v>11.6</v>
      </c>
      <c r="F24" s="17">
        <v>0.35</v>
      </c>
      <c r="G24" s="17">
        <v>2.09</v>
      </c>
    </row>
    <row r="25" spans="1:18" s="82" customFormat="1" x14ac:dyDescent="0.25">
      <c r="A25" s="86"/>
      <c r="B25" s="164" t="s">
        <v>44</v>
      </c>
      <c r="C25" s="17">
        <v>70</v>
      </c>
      <c r="D25" s="17">
        <v>126</v>
      </c>
      <c r="E25" s="17">
        <v>24.01</v>
      </c>
      <c r="F25" s="17">
        <v>0.98699999999999999</v>
      </c>
      <c r="G25" s="17">
        <v>4.6500000000000004</v>
      </c>
    </row>
    <row r="26" spans="1:18" x14ac:dyDescent="0.25">
      <c r="A26" s="86"/>
      <c r="B26" s="167" t="s">
        <v>51</v>
      </c>
      <c r="C26" s="135">
        <v>50</v>
      </c>
      <c r="D26" s="136">
        <v>31.9</v>
      </c>
      <c r="E26" s="136">
        <v>2.31</v>
      </c>
      <c r="F26" s="136">
        <v>2.0449999999999999</v>
      </c>
      <c r="G26" s="136">
        <v>0.57999999999999996</v>
      </c>
      <c r="H26" s="79"/>
      <c r="I26" s="79"/>
      <c r="J26" s="79"/>
    </row>
    <row r="27" spans="1:18" x14ac:dyDescent="0.25">
      <c r="A27" s="93"/>
      <c r="B27" s="167" t="s">
        <v>68</v>
      </c>
      <c r="C27" s="87">
        <v>50</v>
      </c>
      <c r="D27" s="137">
        <v>22.65</v>
      </c>
      <c r="E27" s="137">
        <v>3.5350000000000001</v>
      </c>
      <c r="F27" s="137">
        <v>0.10150000000000001</v>
      </c>
      <c r="G27" s="137">
        <v>1.2649999999999999</v>
      </c>
    </row>
    <row r="28" spans="1:18" x14ac:dyDescent="0.25">
      <c r="A28" s="86"/>
      <c r="B28" s="167" t="s">
        <v>8</v>
      </c>
      <c r="C28" s="87">
        <v>5</v>
      </c>
      <c r="D28" s="87">
        <v>35.25</v>
      </c>
      <c r="E28" s="87">
        <v>0.03</v>
      </c>
      <c r="F28" s="87">
        <v>3.9</v>
      </c>
      <c r="G28" s="87">
        <v>0.01</v>
      </c>
      <c r="H28" s="79"/>
      <c r="I28" s="79"/>
      <c r="J28" s="79"/>
      <c r="K28" s="79"/>
    </row>
    <row r="29" spans="1:18" x14ac:dyDescent="0.25">
      <c r="A29" s="86"/>
      <c r="B29" s="167" t="s">
        <v>9</v>
      </c>
      <c r="C29" s="87">
        <v>5</v>
      </c>
      <c r="D29" s="87">
        <v>30.55</v>
      </c>
      <c r="E29" s="87">
        <v>0.71</v>
      </c>
      <c r="F29" s="87">
        <v>2.68</v>
      </c>
      <c r="G29" s="87">
        <v>1.21</v>
      </c>
      <c r="H29" s="79"/>
      <c r="I29" s="79"/>
      <c r="J29" s="79"/>
      <c r="K29" s="79"/>
    </row>
    <row r="30" spans="1:18" x14ac:dyDescent="0.25">
      <c r="A30" s="83"/>
      <c r="B30" s="167" t="s">
        <v>40</v>
      </c>
      <c r="C30" s="88">
        <v>100</v>
      </c>
      <c r="D30" s="87"/>
      <c r="E30" s="87"/>
      <c r="F30" s="87"/>
      <c r="G30" s="87"/>
    </row>
    <row r="31" spans="1:18" x14ac:dyDescent="0.25">
      <c r="A31" s="93"/>
      <c r="B31" s="188" t="s">
        <v>43</v>
      </c>
      <c r="C31" s="88">
        <v>50</v>
      </c>
      <c r="D31" s="87">
        <v>115</v>
      </c>
      <c r="E31" s="87">
        <v>24.6</v>
      </c>
      <c r="F31" s="87">
        <v>0.83</v>
      </c>
      <c r="G31" s="87">
        <v>3.94</v>
      </c>
    </row>
    <row r="32" spans="1:18" ht="14.25" customHeight="1" x14ac:dyDescent="0.25">
      <c r="A32" s="93"/>
      <c r="B32" s="167" t="s">
        <v>23</v>
      </c>
      <c r="C32" s="103">
        <v>100</v>
      </c>
      <c r="D32" s="103">
        <v>48.3</v>
      </c>
      <c r="E32" s="103">
        <v>10.9</v>
      </c>
      <c r="F32" s="103">
        <v>0</v>
      </c>
      <c r="G32" s="103">
        <v>0</v>
      </c>
    </row>
    <row r="33" spans="1:7" x14ac:dyDescent="0.25">
      <c r="A33" s="94"/>
      <c r="B33" s="189" t="s">
        <v>10</v>
      </c>
      <c r="C33" s="91"/>
      <c r="D33" s="92">
        <f>SUM(D23:D32)</f>
        <v>657.75</v>
      </c>
      <c r="E33" s="92">
        <f>SUM(E23:E32)</f>
        <v>94.475000000000009</v>
      </c>
      <c r="F33" s="92">
        <f>SUM(F23:F32)</f>
        <v>24.6235</v>
      </c>
      <c r="G33" s="92">
        <f>SUM(G23:G32)</f>
        <v>24.511000000000003</v>
      </c>
    </row>
    <row r="34" spans="1:7" x14ac:dyDescent="0.25">
      <c r="B34" s="97" t="s">
        <v>18</v>
      </c>
      <c r="D34" s="106">
        <f>AVERAGE(D14,D21,D33)</f>
        <v>701.31</v>
      </c>
      <c r="E34" s="106">
        <f>AVERAGE(E14,E21,E33)</f>
        <v>99.454999999999998</v>
      </c>
      <c r="F34" s="106">
        <f>AVERAGE(F14,F21,F33)</f>
        <v>23.339499999999997</v>
      </c>
      <c r="G34" s="106">
        <f>AVERAGE(G14,G21,G33)</f>
        <v>22.13366666666667</v>
      </c>
    </row>
    <row r="35" spans="1:7" x14ac:dyDescent="0.25">
      <c r="A35" s="107" t="s">
        <v>32</v>
      </c>
      <c r="B35" s="5"/>
      <c r="C35" s="5"/>
    </row>
    <row r="36" spans="1:7" x14ac:dyDescent="0.25">
      <c r="A36" s="77" t="s">
        <v>19</v>
      </c>
      <c r="C36" s="79" t="s">
        <v>20</v>
      </c>
      <c r="D36" s="98"/>
      <c r="E36" s="98"/>
      <c r="F36" s="98"/>
      <c r="G36" s="82"/>
    </row>
  </sheetData>
  <phoneticPr fontId="3" type="noConversion"/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9"/>
  <sheetViews>
    <sheetView zoomScale="85" zoomScaleNormal="85" workbookViewId="0">
      <selection activeCell="B46" sqref="B46"/>
    </sheetView>
  </sheetViews>
  <sheetFormatPr defaultRowHeight="15.75" x14ac:dyDescent="0.25"/>
  <cols>
    <col min="1" max="1" width="22.85546875" style="16" customWidth="1"/>
    <col min="2" max="2" width="52.28515625" style="13" customWidth="1"/>
    <col min="3" max="3" width="12.7109375" style="13" customWidth="1"/>
    <col min="4" max="4" width="14.7109375" style="13" customWidth="1"/>
    <col min="5" max="5" width="14.85546875" style="13" customWidth="1"/>
    <col min="6" max="7" width="12.7109375" style="13" customWidth="1"/>
    <col min="8" max="257" width="9.28515625" style="16"/>
    <col min="258" max="258" width="37.7109375" style="16" customWidth="1"/>
    <col min="259" max="260" width="14.28515625" style="16" customWidth="1"/>
    <col min="261" max="261" width="13.5703125" style="16" customWidth="1"/>
    <col min="262" max="262" width="15.7109375" style="16" customWidth="1"/>
    <col min="263" max="263" width="15.5703125" style="16" customWidth="1"/>
    <col min="264" max="513" width="9.28515625" style="16"/>
    <col min="514" max="514" width="37.7109375" style="16" customWidth="1"/>
    <col min="515" max="516" width="14.28515625" style="16" customWidth="1"/>
    <col min="517" max="517" width="13.5703125" style="16" customWidth="1"/>
    <col min="518" max="518" width="15.7109375" style="16" customWidth="1"/>
    <col min="519" max="519" width="15.5703125" style="16" customWidth="1"/>
    <col min="520" max="769" width="9.28515625" style="16"/>
    <col min="770" max="770" width="37.7109375" style="16" customWidth="1"/>
    <col min="771" max="772" width="14.28515625" style="16" customWidth="1"/>
    <col min="773" max="773" width="13.5703125" style="16" customWidth="1"/>
    <col min="774" max="774" width="15.7109375" style="16" customWidth="1"/>
    <col min="775" max="775" width="15.5703125" style="16" customWidth="1"/>
    <col min="776" max="1025" width="9.28515625" style="16"/>
    <col min="1026" max="1026" width="37.7109375" style="16" customWidth="1"/>
    <col min="1027" max="1028" width="14.28515625" style="16" customWidth="1"/>
    <col min="1029" max="1029" width="13.5703125" style="16" customWidth="1"/>
    <col min="1030" max="1030" width="15.7109375" style="16" customWidth="1"/>
    <col min="1031" max="1031" width="15.5703125" style="16" customWidth="1"/>
    <col min="1032" max="1281" width="9.28515625" style="16"/>
    <col min="1282" max="1282" width="37.7109375" style="16" customWidth="1"/>
    <col min="1283" max="1284" width="14.28515625" style="16" customWidth="1"/>
    <col min="1285" max="1285" width="13.5703125" style="16" customWidth="1"/>
    <col min="1286" max="1286" width="15.7109375" style="16" customWidth="1"/>
    <col min="1287" max="1287" width="15.5703125" style="16" customWidth="1"/>
    <col min="1288" max="1537" width="9.28515625" style="16"/>
    <col min="1538" max="1538" width="37.7109375" style="16" customWidth="1"/>
    <col min="1539" max="1540" width="14.28515625" style="16" customWidth="1"/>
    <col min="1541" max="1541" width="13.5703125" style="16" customWidth="1"/>
    <col min="1542" max="1542" width="15.7109375" style="16" customWidth="1"/>
    <col min="1543" max="1543" width="15.5703125" style="16" customWidth="1"/>
    <col min="1544" max="1793" width="9.28515625" style="16"/>
    <col min="1794" max="1794" width="37.7109375" style="16" customWidth="1"/>
    <col min="1795" max="1796" width="14.28515625" style="16" customWidth="1"/>
    <col min="1797" max="1797" width="13.5703125" style="16" customWidth="1"/>
    <col min="1798" max="1798" width="15.7109375" style="16" customWidth="1"/>
    <col min="1799" max="1799" width="15.5703125" style="16" customWidth="1"/>
    <col min="1800" max="2049" width="9.28515625" style="16"/>
    <col min="2050" max="2050" width="37.7109375" style="16" customWidth="1"/>
    <col min="2051" max="2052" width="14.28515625" style="16" customWidth="1"/>
    <col min="2053" max="2053" width="13.5703125" style="16" customWidth="1"/>
    <col min="2054" max="2054" width="15.7109375" style="16" customWidth="1"/>
    <col min="2055" max="2055" width="15.5703125" style="16" customWidth="1"/>
    <col min="2056" max="2305" width="9.28515625" style="16"/>
    <col min="2306" max="2306" width="37.7109375" style="16" customWidth="1"/>
    <col min="2307" max="2308" width="14.28515625" style="16" customWidth="1"/>
    <col min="2309" max="2309" width="13.5703125" style="16" customWidth="1"/>
    <col min="2310" max="2310" width="15.7109375" style="16" customWidth="1"/>
    <col min="2311" max="2311" width="15.5703125" style="16" customWidth="1"/>
    <col min="2312" max="2561" width="9.28515625" style="16"/>
    <col min="2562" max="2562" width="37.7109375" style="16" customWidth="1"/>
    <col min="2563" max="2564" width="14.28515625" style="16" customWidth="1"/>
    <col min="2565" max="2565" width="13.5703125" style="16" customWidth="1"/>
    <col min="2566" max="2566" width="15.7109375" style="16" customWidth="1"/>
    <col min="2567" max="2567" width="15.5703125" style="16" customWidth="1"/>
    <col min="2568" max="2817" width="9.28515625" style="16"/>
    <col min="2818" max="2818" width="37.7109375" style="16" customWidth="1"/>
    <col min="2819" max="2820" width="14.28515625" style="16" customWidth="1"/>
    <col min="2821" max="2821" width="13.5703125" style="16" customWidth="1"/>
    <col min="2822" max="2822" width="15.7109375" style="16" customWidth="1"/>
    <col min="2823" max="2823" width="15.5703125" style="16" customWidth="1"/>
    <col min="2824" max="3073" width="9.28515625" style="16"/>
    <col min="3074" max="3074" width="37.7109375" style="16" customWidth="1"/>
    <col min="3075" max="3076" width="14.28515625" style="16" customWidth="1"/>
    <col min="3077" max="3077" width="13.5703125" style="16" customWidth="1"/>
    <col min="3078" max="3078" width="15.7109375" style="16" customWidth="1"/>
    <col min="3079" max="3079" width="15.5703125" style="16" customWidth="1"/>
    <col min="3080" max="3329" width="9.28515625" style="16"/>
    <col min="3330" max="3330" width="37.7109375" style="16" customWidth="1"/>
    <col min="3331" max="3332" width="14.28515625" style="16" customWidth="1"/>
    <col min="3333" max="3333" width="13.5703125" style="16" customWidth="1"/>
    <col min="3334" max="3334" width="15.7109375" style="16" customWidth="1"/>
    <col min="3335" max="3335" width="15.5703125" style="16" customWidth="1"/>
    <col min="3336" max="3585" width="9.28515625" style="16"/>
    <col min="3586" max="3586" width="37.7109375" style="16" customWidth="1"/>
    <col min="3587" max="3588" width="14.28515625" style="16" customWidth="1"/>
    <col min="3589" max="3589" width="13.5703125" style="16" customWidth="1"/>
    <col min="3590" max="3590" width="15.7109375" style="16" customWidth="1"/>
    <col min="3591" max="3591" width="15.5703125" style="16" customWidth="1"/>
    <col min="3592" max="3841" width="9.28515625" style="16"/>
    <col min="3842" max="3842" width="37.7109375" style="16" customWidth="1"/>
    <col min="3843" max="3844" width="14.28515625" style="16" customWidth="1"/>
    <col min="3845" max="3845" width="13.5703125" style="16" customWidth="1"/>
    <col min="3846" max="3846" width="15.7109375" style="16" customWidth="1"/>
    <col min="3847" max="3847" width="15.5703125" style="16" customWidth="1"/>
    <col min="3848" max="4097" width="9.28515625" style="16"/>
    <col min="4098" max="4098" width="37.7109375" style="16" customWidth="1"/>
    <col min="4099" max="4100" width="14.28515625" style="16" customWidth="1"/>
    <col min="4101" max="4101" width="13.5703125" style="16" customWidth="1"/>
    <col min="4102" max="4102" width="15.7109375" style="16" customWidth="1"/>
    <col min="4103" max="4103" width="15.5703125" style="16" customWidth="1"/>
    <col min="4104" max="4353" width="9.28515625" style="16"/>
    <col min="4354" max="4354" width="37.7109375" style="16" customWidth="1"/>
    <col min="4355" max="4356" width="14.28515625" style="16" customWidth="1"/>
    <col min="4357" max="4357" width="13.5703125" style="16" customWidth="1"/>
    <col min="4358" max="4358" width="15.7109375" style="16" customWidth="1"/>
    <col min="4359" max="4359" width="15.5703125" style="16" customWidth="1"/>
    <col min="4360" max="4609" width="9.28515625" style="16"/>
    <col min="4610" max="4610" width="37.7109375" style="16" customWidth="1"/>
    <col min="4611" max="4612" width="14.28515625" style="16" customWidth="1"/>
    <col min="4613" max="4613" width="13.5703125" style="16" customWidth="1"/>
    <col min="4614" max="4614" width="15.7109375" style="16" customWidth="1"/>
    <col min="4615" max="4615" width="15.5703125" style="16" customWidth="1"/>
    <col min="4616" max="4865" width="9.28515625" style="16"/>
    <col min="4866" max="4866" width="37.7109375" style="16" customWidth="1"/>
    <col min="4867" max="4868" width="14.28515625" style="16" customWidth="1"/>
    <col min="4869" max="4869" width="13.5703125" style="16" customWidth="1"/>
    <col min="4870" max="4870" width="15.7109375" style="16" customWidth="1"/>
    <col min="4871" max="4871" width="15.5703125" style="16" customWidth="1"/>
    <col min="4872" max="5121" width="9.28515625" style="16"/>
    <col min="5122" max="5122" width="37.7109375" style="16" customWidth="1"/>
    <col min="5123" max="5124" width="14.28515625" style="16" customWidth="1"/>
    <col min="5125" max="5125" width="13.5703125" style="16" customWidth="1"/>
    <col min="5126" max="5126" width="15.7109375" style="16" customWidth="1"/>
    <col min="5127" max="5127" width="15.5703125" style="16" customWidth="1"/>
    <col min="5128" max="5377" width="9.28515625" style="16"/>
    <col min="5378" max="5378" width="37.7109375" style="16" customWidth="1"/>
    <col min="5379" max="5380" width="14.28515625" style="16" customWidth="1"/>
    <col min="5381" max="5381" width="13.5703125" style="16" customWidth="1"/>
    <col min="5382" max="5382" width="15.7109375" style="16" customWidth="1"/>
    <col min="5383" max="5383" width="15.5703125" style="16" customWidth="1"/>
    <col min="5384" max="5633" width="9.28515625" style="16"/>
    <col min="5634" max="5634" width="37.7109375" style="16" customWidth="1"/>
    <col min="5635" max="5636" width="14.28515625" style="16" customWidth="1"/>
    <col min="5637" max="5637" width="13.5703125" style="16" customWidth="1"/>
    <col min="5638" max="5638" width="15.7109375" style="16" customWidth="1"/>
    <col min="5639" max="5639" width="15.5703125" style="16" customWidth="1"/>
    <col min="5640" max="5889" width="9.28515625" style="16"/>
    <col min="5890" max="5890" width="37.7109375" style="16" customWidth="1"/>
    <col min="5891" max="5892" width="14.28515625" style="16" customWidth="1"/>
    <col min="5893" max="5893" width="13.5703125" style="16" customWidth="1"/>
    <col min="5894" max="5894" width="15.7109375" style="16" customWidth="1"/>
    <col min="5895" max="5895" width="15.5703125" style="16" customWidth="1"/>
    <col min="5896" max="6145" width="9.28515625" style="16"/>
    <col min="6146" max="6146" width="37.7109375" style="16" customWidth="1"/>
    <col min="6147" max="6148" width="14.28515625" style="16" customWidth="1"/>
    <col min="6149" max="6149" width="13.5703125" style="16" customWidth="1"/>
    <col min="6150" max="6150" width="15.7109375" style="16" customWidth="1"/>
    <col min="6151" max="6151" width="15.5703125" style="16" customWidth="1"/>
    <col min="6152" max="6401" width="9.28515625" style="16"/>
    <col min="6402" max="6402" width="37.7109375" style="16" customWidth="1"/>
    <col min="6403" max="6404" width="14.28515625" style="16" customWidth="1"/>
    <col min="6405" max="6405" width="13.5703125" style="16" customWidth="1"/>
    <col min="6406" max="6406" width="15.7109375" style="16" customWidth="1"/>
    <col min="6407" max="6407" width="15.5703125" style="16" customWidth="1"/>
    <col min="6408" max="6657" width="9.28515625" style="16"/>
    <col min="6658" max="6658" width="37.7109375" style="16" customWidth="1"/>
    <col min="6659" max="6660" width="14.28515625" style="16" customWidth="1"/>
    <col min="6661" max="6661" width="13.5703125" style="16" customWidth="1"/>
    <col min="6662" max="6662" width="15.7109375" style="16" customWidth="1"/>
    <col min="6663" max="6663" width="15.5703125" style="16" customWidth="1"/>
    <col min="6664" max="6913" width="9.28515625" style="16"/>
    <col min="6914" max="6914" width="37.7109375" style="16" customWidth="1"/>
    <col min="6915" max="6916" width="14.28515625" style="16" customWidth="1"/>
    <col min="6917" max="6917" width="13.5703125" style="16" customWidth="1"/>
    <col min="6918" max="6918" width="15.7109375" style="16" customWidth="1"/>
    <col min="6919" max="6919" width="15.5703125" style="16" customWidth="1"/>
    <col min="6920" max="7169" width="9.28515625" style="16"/>
    <col min="7170" max="7170" width="37.7109375" style="16" customWidth="1"/>
    <col min="7171" max="7172" width="14.28515625" style="16" customWidth="1"/>
    <col min="7173" max="7173" width="13.5703125" style="16" customWidth="1"/>
    <col min="7174" max="7174" width="15.7109375" style="16" customWidth="1"/>
    <col min="7175" max="7175" width="15.5703125" style="16" customWidth="1"/>
    <col min="7176" max="7425" width="9.28515625" style="16"/>
    <col min="7426" max="7426" width="37.7109375" style="16" customWidth="1"/>
    <col min="7427" max="7428" width="14.28515625" style="16" customWidth="1"/>
    <col min="7429" max="7429" width="13.5703125" style="16" customWidth="1"/>
    <col min="7430" max="7430" width="15.7109375" style="16" customWidth="1"/>
    <col min="7431" max="7431" width="15.5703125" style="16" customWidth="1"/>
    <col min="7432" max="7681" width="9.28515625" style="16"/>
    <col min="7682" max="7682" width="37.7109375" style="16" customWidth="1"/>
    <col min="7683" max="7684" width="14.28515625" style="16" customWidth="1"/>
    <col min="7685" max="7685" width="13.5703125" style="16" customWidth="1"/>
    <col min="7686" max="7686" width="15.7109375" style="16" customWidth="1"/>
    <col min="7687" max="7687" width="15.5703125" style="16" customWidth="1"/>
    <col min="7688" max="7937" width="9.28515625" style="16"/>
    <col min="7938" max="7938" width="37.7109375" style="16" customWidth="1"/>
    <col min="7939" max="7940" width="14.28515625" style="16" customWidth="1"/>
    <col min="7941" max="7941" width="13.5703125" style="16" customWidth="1"/>
    <col min="7942" max="7942" width="15.7109375" style="16" customWidth="1"/>
    <col min="7943" max="7943" width="15.5703125" style="16" customWidth="1"/>
    <col min="7944" max="8193" width="9.28515625" style="16"/>
    <col min="8194" max="8194" width="37.7109375" style="16" customWidth="1"/>
    <col min="8195" max="8196" width="14.28515625" style="16" customWidth="1"/>
    <col min="8197" max="8197" width="13.5703125" style="16" customWidth="1"/>
    <col min="8198" max="8198" width="15.7109375" style="16" customWidth="1"/>
    <col min="8199" max="8199" width="15.5703125" style="16" customWidth="1"/>
    <col min="8200" max="8449" width="9.28515625" style="16"/>
    <col min="8450" max="8450" width="37.7109375" style="16" customWidth="1"/>
    <col min="8451" max="8452" width="14.28515625" style="16" customWidth="1"/>
    <col min="8453" max="8453" width="13.5703125" style="16" customWidth="1"/>
    <col min="8454" max="8454" width="15.7109375" style="16" customWidth="1"/>
    <col min="8455" max="8455" width="15.5703125" style="16" customWidth="1"/>
    <col min="8456" max="8705" width="9.28515625" style="16"/>
    <col min="8706" max="8706" width="37.7109375" style="16" customWidth="1"/>
    <col min="8707" max="8708" width="14.28515625" style="16" customWidth="1"/>
    <col min="8709" max="8709" width="13.5703125" style="16" customWidth="1"/>
    <col min="8710" max="8710" width="15.7109375" style="16" customWidth="1"/>
    <col min="8711" max="8711" width="15.5703125" style="16" customWidth="1"/>
    <col min="8712" max="8961" width="9.28515625" style="16"/>
    <col min="8962" max="8962" width="37.7109375" style="16" customWidth="1"/>
    <col min="8963" max="8964" width="14.28515625" style="16" customWidth="1"/>
    <col min="8965" max="8965" width="13.5703125" style="16" customWidth="1"/>
    <col min="8966" max="8966" width="15.7109375" style="16" customWidth="1"/>
    <col min="8967" max="8967" width="15.5703125" style="16" customWidth="1"/>
    <col min="8968" max="9217" width="9.28515625" style="16"/>
    <col min="9218" max="9218" width="37.7109375" style="16" customWidth="1"/>
    <col min="9219" max="9220" width="14.28515625" style="16" customWidth="1"/>
    <col min="9221" max="9221" width="13.5703125" style="16" customWidth="1"/>
    <col min="9222" max="9222" width="15.7109375" style="16" customWidth="1"/>
    <col min="9223" max="9223" width="15.5703125" style="16" customWidth="1"/>
    <col min="9224" max="9473" width="9.28515625" style="16"/>
    <col min="9474" max="9474" width="37.7109375" style="16" customWidth="1"/>
    <col min="9475" max="9476" width="14.28515625" style="16" customWidth="1"/>
    <col min="9477" max="9477" width="13.5703125" style="16" customWidth="1"/>
    <col min="9478" max="9478" width="15.7109375" style="16" customWidth="1"/>
    <col min="9479" max="9479" width="15.5703125" style="16" customWidth="1"/>
    <col min="9480" max="9729" width="9.28515625" style="16"/>
    <col min="9730" max="9730" width="37.7109375" style="16" customWidth="1"/>
    <col min="9731" max="9732" width="14.28515625" style="16" customWidth="1"/>
    <col min="9733" max="9733" width="13.5703125" style="16" customWidth="1"/>
    <col min="9734" max="9734" width="15.7109375" style="16" customWidth="1"/>
    <col min="9735" max="9735" width="15.5703125" style="16" customWidth="1"/>
    <col min="9736" max="9985" width="9.28515625" style="16"/>
    <col min="9986" max="9986" width="37.7109375" style="16" customWidth="1"/>
    <col min="9987" max="9988" width="14.28515625" style="16" customWidth="1"/>
    <col min="9989" max="9989" width="13.5703125" style="16" customWidth="1"/>
    <col min="9990" max="9990" width="15.7109375" style="16" customWidth="1"/>
    <col min="9991" max="9991" width="15.5703125" style="16" customWidth="1"/>
    <col min="9992" max="10241" width="9.28515625" style="16"/>
    <col min="10242" max="10242" width="37.7109375" style="16" customWidth="1"/>
    <col min="10243" max="10244" width="14.28515625" style="16" customWidth="1"/>
    <col min="10245" max="10245" width="13.5703125" style="16" customWidth="1"/>
    <col min="10246" max="10246" width="15.7109375" style="16" customWidth="1"/>
    <col min="10247" max="10247" width="15.5703125" style="16" customWidth="1"/>
    <col min="10248" max="10497" width="9.28515625" style="16"/>
    <col min="10498" max="10498" width="37.7109375" style="16" customWidth="1"/>
    <col min="10499" max="10500" width="14.28515625" style="16" customWidth="1"/>
    <col min="10501" max="10501" width="13.5703125" style="16" customWidth="1"/>
    <col min="10502" max="10502" width="15.7109375" style="16" customWidth="1"/>
    <col min="10503" max="10503" width="15.5703125" style="16" customWidth="1"/>
    <col min="10504" max="10753" width="9.28515625" style="16"/>
    <col min="10754" max="10754" width="37.7109375" style="16" customWidth="1"/>
    <col min="10755" max="10756" width="14.28515625" style="16" customWidth="1"/>
    <col min="10757" max="10757" width="13.5703125" style="16" customWidth="1"/>
    <col min="10758" max="10758" width="15.7109375" style="16" customWidth="1"/>
    <col min="10759" max="10759" width="15.5703125" style="16" customWidth="1"/>
    <col min="10760" max="11009" width="9.28515625" style="16"/>
    <col min="11010" max="11010" width="37.7109375" style="16" customWidth="1"/>
    <col min="11011" max="11012" width="14.28515625" style="16" customWidth="1"/>
    <col min="11013" max="11013" width="13.5703125" style="16" customWidth="1"/>
    <col min="11014" max="11014" width="15.7109375" style="16" customWidth="1"/>
    <col min="11015" max="11015" width="15.5703125" style="16" customWidth="1"/>
    <col min="11016" max="11265" width="9.28515625" style="16"/>
    <col min="11266" max="11266" width="37.7109375" style="16" customWidth="1"/>
    <col min="11267" max="11268" width="14.28515625" style="16" customWidth="1"/>
    <col min="11269" max="11269" width="13.5703125" style="16" customWidth="1"/>
    <col min="11270" max="11270" width="15.7109375" style="16" customWidth="1"/>
    <col min="11271" max="11271" width="15.5703125" style="16" customWidth="1"/>
    <col min="11272" max="11521" width="9.28515625" style="16"/>
    <col min="11522" max="11522" width="37.7109375" style="16" customWidth="1"/>
    <col min="11523" max="11524" width="14.28515625" style="16" customWidth="1"/>
    <col min="11525" max="11525" width="13.5703125" style="16" customWidth="1"/>
    <col min="11526" max="11526" width="15.7109375" style="16" customWidth="1"/>
    <col min="11527" max="11527" width="15.5703125" style="16" customWidth="1"/>
    <col min="11528" max="11777" width="9.28515625" style="16"/>
    <col min="11778" max="11778" width="37.7109375" style="16" customWidth="1"/>
    <col min="11779" max="11780" width="14.28515625" style="16" customWidth="1"/>
    <col min="11781" max="11781" width="13.5703125" style="16" customWidth="1"/>
    <col min="11782" max="11782" width="15.7109375" style="16" customWidth="1"/>
    <col min="11783" max="11783" width="15.5703125" style="16" customWidth="1"/>
    <col min="11784" max="12033" width="9.28515625" style="16"/>
    <col min="12034" max="12034" width="37.7109375" style="16" customWidth="1"/>
    <col min="12035" max="12036" width="14.28515625" style="16" customWidth="1"/>
    <col min="12037" max="12037" width="13.5703125" style="16" customWidth="1"/>
    <col min="12038" max="12038" width="15.7109375" style="16" customWidth="1"/>
    <col min="12039" max="12039" width="15.5703125" style="16" customWidth="1"/>
    <col min="12040" max="12289" width="9.28515625" style="16"/>
    <col min="12290" max="12290" width="37.7109375" style="16" customWidth="1"/>
    <col min="12291" max="12292" width="14.28515625" style="16" customWidth="1"/>
    <col min="12293" max="12293" width="13.5703125" style="16" customWidth="1"/>
    <col min="12294" max="12294" width="15.7109375" style="16" customWidth="1"/>
    <col min="12295" max="12295" width="15.5703125" style="16" customWidth="1"/>
    <col min="12296" max="12545" width="9.28515625" style="16"/>
    <col min="12546" max="12546" width="37.7109375" style="16" customWidth="1"/>
    <col min="12547" max="12548" width="14.28515625" style="16" customWidth="1"/>
    <col min="12549" max="12549" width="13.5703125" style="16" customWidth="1"/>
    <col min="12550" max="12550" width="15.7109375" style="16" customWidth="1"/>
    <col min="12551" max="12551" width="15.5703125" style="16" customWidth="1"/>
    <col min="12552" max="12801" width="9.28515625" style="16"/>
    <col min="12802" max="12802" width="37.7109375" style="16" customWidth="1"/>
    <col min="12803" max="12804" width="14.28515625" style="16" customWidth="1"/>
    <col min="12805" max="12805" width="13.5703125" style="16" customWidth="1"/>
    <col min="12806" max="12806" width="15.7109375" style="16" customWidth="1"/>
    <col min="12807" max="12807" width="15.5703125" style="16" customWidth="1"/>
    <col min="12808" max="13057" width="9.28515625" style="16"/>
    <col min="13058" max="13058" width="37.7109375" style="16" customWidth="1"/>
    <col min="13059" max="13060" width="14.28515625" style="16" customWidth="1"/>
    <col min="13061" max="13061" width="13.5703125" style="16" customWidth="1"/>
    <col min="13062" max="13062" width="15.7109375" style="16" customWidth="1"/>
    <col min="13063" max="13063" width="15.5703125" style="16" customWidth="1"/>
    <col min="13064" max="13313" width="9.28515625" style="16"/>
    <col min="13314" max="13314" width="37.7109375" style="16" customWidth="1"/>
    <col min="13315" max="13316" width="14.28515625" style="16" customWidth="1"/>
    <col min="13317" max="13317" width="13.5703125" style="16" customWidth="1"/>
    <col min="13318" max="13318" width="15.7109375" style="16" customWidth="1"/>
    <col min="13319" max="13319" width="15.5703125" style="16" customWidth="1"/>
    <col min="13320" max="13569" width="9.28515625" style="16"/>
    <col min="13570" max="13570" width="37.7109375" style="16" customWidth="1"/>
    <col min="13571" max="13572" width="14.28515625" style="16" customWidth="1"/>
    <col min="13573" max="13573" width="13.5703125" style="16" customWidth="1"/>
    <col min="13574" max="13574" width="15.7109375" style="16" customWidth="1"/>
    <col min="13575" max="13575" width="15.5703125" style="16" customWidth="1"/>
    <col min="13576" max="13825" width="9.28515625" style="16"/>
    <col min="13826" max="13826" width="37.7109375" style="16" customWidth="1"/>
    <col min="13827" max="13828" width="14.28515625" style="16" customWidth="1"/>
    <col min="13829" max="13829" width="13.5703125" style="16" customWidth="1"/>
    <col min="13830" max="13830" width="15.7109375" style="16" customWidth="1"/>
    <col min="13831" max="13831" width="15.5703125" style="16" customWidth="1"/>
    <col min="13832" max="14081" width="9.28515625" style="16"/>
    <col min="14082" max="14082" width="37.7109375" style="16" customWidth="1"/>
    <col min="14083" max="14084" width="14.28515625" style="16" customWidth="1"/>
    <col min="14085" max="14085" width="13.5703125" style="16" customWidth="1"/>
    <col min="14086" max="14086" width="15.7109375" style="16" customWidth="1"/>
    <col min="14087" max="14087" width="15.5703125" style="16" customWidth="1"/>
    <col min="14088" max="14337" width="9.28515625" style="16"/>
    <col min="14338" max="14338" width="37.7109375" style="16" customWidth="1"/>
    <col min="14339" max="14340" width="14.28515625" style="16" customWidth="1"/>
    <col min="14341" max="14341" width="13.5703125" style="16" customWidth="1"/>
    <col min="14342" max="14342" width="15.7109375" style="16" customWidth="1"/>
    <col min="14343" max="14343" width="15.5703125" style="16" customWidth="1"/>
    <col min="14344" max="14593" width="9.28515625" style="16"/>
    <col min="14594" max="14594" width="37.7109375" style="16" customWidth="1"/>
    <col min="14595" max="14596" width="14.28515625" style="16" customWidth="1"/>
    <col min="14597" max="14597" width="13.5703125" style="16" customWidth="1"/>
    <col min="14598" max="14598" width="15.7109375" style="16" customWidth="1"/>
    <col min="14599" max="14599" width="15.5703125" style="16" customWidth="1"/>
    <col min="14600" max="14849" width="9.28515625" style="16"/>
    <col min="14850" max="14850" width="37.7109375" style="16" customWidth="1"/>
    <col min="14851" max="14852" width="14.28515625" style="16" customWidth="1"/>
    <col min="14853" max="14853" width="13.5703125" style="16" customWidth="1"/>
    <col min="14854" max="14854" width="15.7109375" style="16" customWidth="1"/>
    <col min="14855" max="14855" width="15.5703125" style="16" customWidth="1"/>
    <col min="14856" max="15105" width="9.28515625" style="16"/>
    <col min="15106" max="15106" width="37.7109375" style="16" customWidth="1"/>
    <col min="15107" max="15108" width="14.28515625" style="16" customWidth="1"/>
    <col min="15109" max="15109" width="13.5703125" style="16" customWidth="1"/>
    <col min="15110" max="15110" width="15.7109375" style="16" customWidth="1"/>
    <col min="15111" max="15111" width="15.5703125" style="16" customWidth="1"/>
    <col min="15112" max="15361" width="9.28515625" style="16"/>
    <col min="15362" max="15362" width="37.7109375" style="16" customWidth="1"/>
    <col min="15363" max="15364" width="14.28515625" style="16" customWidth="1"/>
    <col min="15365" max="15365" width="13.5703125" style="16" customWidth="1"/>
    <col min="15366" max="15366" width="15.7109375" style="16" customWidth="1"/>
    <col min="15367" max="15367" width="15.5703125" style="16" customWidth="1"/>
    <col min="15368" max="15617" width="9.28515625" style="16"/>
    <col min="15618" max="15618" width="37.7109375" style="16" customWidth="1"/>
    <col min="15619" max="15620" width="14.28515625" style="16" customWidth="1"/>
    <col min="15621" max="15621" width="13.5703125" style="16" customWidth="1"/>
    <col min="15622" max="15622" width="15.7109375" style="16" customWidth="1"/>
    <col min="15623" max="15623" width="15.5703125" style="16" customWidth="1"/>
    <col min="15624" max="15873" width="9.28515625" style="16"/>
    <col min="15874" max="15874" width="37.7109375" style="16" customWidth="1"/>
    <col min="15875" max="15876" width="14.28515625" style="16" customWidth="1"/>
    <col min="15877" max="15877" width="13.5703125" style="16" customWidth="1"/>
    <col min="15878" max="15878" width="15.7109375" style="16" customWidth="1"/>
    <col min="15879" max="15879" width="15.5703125" style="16" customWidth="1"/>
    <col min="15880" max="16129" width="9.28515625" style="16"/>
    <col min="16130" max="16130" width="37.7109375" style="16" customWidth="1"/>
    <col min="16131" max="16132" width="14.28515625" style="16" customWidth="1"/>
    <col min="16133" max="16133" width="13.5703125" style="16" customWidth="1"/>
    <col min="16134" max="16134" width="15.7109375" style="16" customWidth="1"/>
    <col min="16135" max="16135" width="15.5703125" style="16" customWidth="1"/>
    <col min="16136" max="16384" width="9.28515625" style="16"/>
  </cols>
  <sheetData>
    <row r="1" spans="1:7" ht="15.6" customHeight="1" x14ac:dyDescent="0.25"/>
    <row r="2" spans="1:7" ht="48.6" customHeight="1" x14ac:dyDescent="0.35">
      <c r="A2" s="2" t="str">
        <f>'Teine 23'!A2</f>
        <v>Koolilõuna 03.06-07.06.2024</v>
      </c>
      <c r="B2" s="156"/>
      <c r="C2" s="5" t="s">
        <v>45</v>
      </c>
      <c r="D2" s="7"/>
    </row>
    <row r="3" spans="1:7" ht="24" customHeight="1" x14ac:dyDescent="0.25">
      <c r="A3" s="37" t="s">
        <v>0</v>
      </c>
      <c r="B3" s="157"/>
      <c r="C3" s="42" t="s">
        <v>1</v>
      </c>
      <c r="D3" s="42" t="s">
        <v>2</v>
      </c>
      <c r="E3" s="42" t="s">
        <v>3</v>
      </c>
      <c r="F3" s="42" t="s">
        <v>4</v>
      </c>
      <c r="G3" s="42" t="s">
        <v>5</v>
      </c>
    </row>
    <row r="4" spans="1:7" ht="17.25" customHeight="1" x14ac:dyDescent="0.25">
      <c r="A4" s="43" t="s">
        <v>6</v>
      </c>
      <c r="B4" s="152" t="str">
        <f>'Teine 23'!B4</f>
        <v>Bolognese kaste (L)</v>
      </c>
      <c r="C4" s="44">
        <v>120</v>
      </c>
      <c r="D4" s="57">
        <f>(C4/'Teine 23'!C4)*'Teine 23'!D4</f>
        <v>186</v>
      </c>
      <c r="E4" s="57">
        <f>(D4/'Teine 23'!D4)*'Teine 23'!E4</f>
        <v>15.479999999999999</v>
      </c>
      <c r="F4" s="57">
        <f>(E4/'Teine 23'!E4)*'Teine 23'!F4</f>
        <v>15.12</v>
      </c>
      <c r="G4" s="57">
        <f>(F4/'Teine 23'!F4)*'Teine 23'!G4</f>
        <v>6.6239999999999997</v>
      </c>
    </row>
    <row r="5" spans="1:7" x14ac:dyDescent="0.25">
      <c r="A5" s="36"/>
      <c r="B5" s="152" t="str">
        <f>'Teine 23'!B5</f>
        <v>Täisterapasta/pasta (G)</v>
      </c>
      <c r="C5" s="45">
        <v>70</v>
      </c>
      <c r="D5" s="57">
        <f>(C5/'Teine 23'!C5)*'Teine 23'!D5</f>
        <v>126</v>
      </c>
      <c r="E5" s="57">
        <f>(D5/'Teine 23'!D5)*'Teine 23'!E5</f>
        <v>24.01</v>
      </c>
      <c r="F5" s="57">
        <f>(E5/'Teine 23'!E5)*'Teine 23'!F5</f>
        <v>0.98699999999999999</v>
      </c>
      <c r="G5" s="57">
        <f>(F5/'Teine 23'!F5)*'Teine 23'!G5</f>
        <v>4.6500000000000004</v>
      </c>
    </row>
    <row r="6" spans="1:7" s="28" customFormat="1" x14ac:dyDescent="0.25">
      <c r="A6" s="36"/>
      <c r="B6" s="152" t="str">
        <f>'Teine 23'!B6</f>
        <v>Tatar, aurutatud</v>
      </c>
      <c r="C6" s="44">
        <v>70</v>
      </c>
      <c r="D6" s="57">
        <f>(C6/'Teine 23'!C6)*'Teine 23'!D6</f>
        <v>55.9</v>
      </c>
      <c r="E6" s="57">
        <f>(D6/'Teine 23'!D6)*'Teine 23'!E6</f>
        <v>11.6</v>
      </c>
      <c r="F6" s="57">
        <f>(E6/'Teine 23'!E6)*'Teine 23'!F6</f>
        <v>0.35</v>
      </c>
      <c r="G6" s="57">
        <f>(F6/'Teine 23'!F6)*'Teine 23'!G6</f>
        <v>2.09</v>
      </c>
    </row>
    <row r="7" spans="1:7" x14ac:dyDescent="0.25">
      <c r="A7" s="36"/>
      <c r="B7" s="152" t="str">
        <f>'Teine 23'!B7</f>
        <v>Kapsa-porgandisalat</v>
      </c>
      <c r="C7" s="44">
        <v>25</v>
      </c>
      <c r="D7" s="57">
        <f>(C7/'Teine 23'!C7)*'Teine 23'!D7</f>
        <v>10.315</v>
      </c>
      <c r="E7" s="57">
        <f>(D7/'Teine 23'!D7)*'Teine 23'!E7</f>
        <v>1.8149999999999999</v>
      </c>
      <c r="F7" s="57">
        <f>(E7/'Teine 23'!E7)*'Teine 23'!F7</f>
        <v>0.38</v>
      </c>
      <c r="G7" s="57">
        <f>(F7/'Teine 23'!F7)*'Teine 23'!G7</f>
        <v>0.215</v>
      </c>
    </row>
    <row r="8" spans="1:7" x14ac:dyDescent="0.25">
      <c r="A8" s="36"/>
      <c r="B8" s="152" t="str">
        <f>'Teine 23'!B8</f>
        <v>Kaalikas, roheline hernes, porrulauk</v>
      </c>
      <c r="C8" s="44">
        <v>25</v>
      </c>
      <c r="D8" s="57">
        <f>(C8/'Teine 23'!C8)*'Teine 23'!D8</f>
        <v>10.77</v>
      </c>
      <c r="E8" s="57">
        <f>(D8/'Teine 23'!D8)*'Teine 23'!E8</f>
        <v>2.17</v>
      </c>
      <c r="F8" s="57">
        <f>(E8/'Teine 23'!E8)*'Teine 23'!F8</f>
        <v>0.115</v>
      </c>
      <c r="G8" s="57">
        <f>(F8/'Teine 23'!F8)*'Teine 23'!G8</f>
        <v>0.48</v>
      </c>
    </row>
    <row r="9" spans="1:7" s="4" customFormat="1" x14ac:dyDescent="0.25">
      <c r="A9" s="33"/>
      <c r="B9" s="152" t="str">
        <f>'Teine 23'!B9</f>
        <v>Salatikaste</v>
      </c>
      <c r="C9" s="56">
        <v>5</v>
      </c>
      <c r="D9" s="57">
        <f>(C9/'Teine 23'!C9)*'Teine 23'!D9</f>
        <v>35.25</v>
      </c>
      <c r="E9" s="56">
        <v>0.03</v>
      </c>
      <c r="F9" s="56">
        <v>3.9</v>
      </c>
      <c r="G9" s="56">
        <v>0.01</v>
      </c>
    </row>
    <row r="10" spans="1:7" s="4" customFormat="1" x14ac:dyDescent="0.25">
      <c r="A10" s="33"/>
      <c r="B10" s="152" t="str">
        <f>'Teine 23'!B10</f>
        <v>Seemnesegu</v>
      </c>
      <c r="C10" s="142">
        <v>5</v>
      </c>
      <c r="D10" s="151">
        <f>(C10/'Teine 23'!C10)*'Teine 23'!D10</f>
        <v>30.55</v>
      </c>
      <c r="E10" s="142">
        <v>0.71</v>
      </c>
      <c r="F10" s="142">
        <v>2.68</v>
      </c>
      <c r="G10" s="142">
        <v>1.21</v>
      </c>
    </row>
    <row r="11" spans="1:7" x14ac:dyDescent="0.25">
      <c r="A11" s="36"/>
      <c r="B11" s="152" t="str">
        <f>'Teine 23'!B11</f>
        <v>PRIA Piimatooted (piim, keefir ) (L)</v>
      </c>
      <c r="C11" s="145">
        <v>100</v>
      </c>
      <c r="D11" s="146"/>
      <c r="E11" s="146"/>
      <c r="F11" s="146"/>
      <c r="G11" s="146"/>
    </row>
    <row r="12" spans="1:7" x14ac:dyDescent="0.25">
      <c r="A12" s="36"/>
      <c r="B12" s="152" t="str">
        <f>'Teine 23'!B12</f>
        <v>Rukkileiva- ja sepikutoodete valik (G)</v>
      </c>
      <c r="C12" s="147">
        <v>40</v>
      </c>
      <c r="D12" s="146">
        <f>(C12/'Teine 23'!C12)*'Teine 23'!D12</f>
        <v>92</v>
      </c>
      <c r="E12" s="146">
        <f>(D12/'Teine 23'!D12)*'Teine 23'!E12</f>
        <v>19.680000000000003</v>
      </c>
      <c r="F12" s="146">
        <f>(E12/'Teine 23'!E12)*'Teine 23'!F12</f>
        <v>0.66400000000000003</v>
      </c>
      <c r="G12" s="146">
        <f>(F12/'Teine 23'!F12)*'Teine 23'!G12</f>
        <v>3.1520000000000001</v>
      </c>
    </row>
    <row r="13" spans="1:7" x14ac:dyDescent="0.25">
      <c r="A13" s="36"/>
      <c r="B13" s="152" t="str">
        <f>'Teine 23'!B13</f>
        <v xml:space="preserve">Pirn (PRIA) </v>
      </c>
      <c r="C13" s="131">
        <v>100</v>
      </c>
      <c r="D13" s="146">
        <f>(C13/'Teine 23'!C13)*'Teine 23'!D13</f>
        <v>46.4</v>
      </c>
      <c r="E13" s="146">
        <f>(D13/'Teine 23'!D13)*'Teine 23'!E13</f>
        <v>10.02</v>
      </c>
      <c r="F13" s="146">
        <f>(E13/'Teine 23'!E13)*'Teine 23'!F13</f>
        <v>0</v>
      </c>
      <c r="G13" s="146">
        <v>0.3</v>
      </c>
    </row>
    <row r="14" spans="1:7" s="29" customFormat="1" x14ac:dyDescent="0.25">
      <c r="A14" s="39"/>
      <c r="B14" s="158" t="s">
        <v>10</v>
      </c>
      <c r="C14" s="148"/>
      <c r="D14" s="148">
        <f>SUM(D4:D13)</f>
        <v>593.18499999999995</v>
      </c>
      <c r="E14" s="148">
        <f>SUM(E4:E13)</f>
        <v>85.515000000000001</v>
      </c>
      <c r="F14" s="148">
        <f>SUM(F4:F13)</f>
        <v>24.195999999999998</v>
      </c>
      <c r="G14" s="148">
        <f>SUM(G4:G13)</f>
        <v>18.731000000000002</v>
      </c>
    </row>
    <row r="15" spans="1:7" ht="24" customHeight="1" x14ac:dyDescent="0.25">
      <c r="A15" s="37" t="s">
        <v>11</v>
      </c>
      <c r="B15" s="159"/>
      <c r="C15" s="149" t="s">
        <v>1</v>
      </c>
      <c r="D15" s="149" t="s">
        <v>2</v>
      </c>
      <c r="E15" s="149" t="s">
        <v>3</v>
      </c>
      <c r="F15" s="149" t="s">
        <v>4</v>
      </c>
      <c r="G15" s="149" t="s">
        <v>5</v>
      </c>
    </row>
    <row r="16" spans="1:7" x14ac:dyDescent="0.25">
      <c r="A16" s="43" t="s">
        <v>6</v>
      </c>
      <c r="B16" s="153" t="str">
        <f>'Teine 23'!B16</f>
        <v>Hernesupp</v>
      </c>
      <c r="C16" s="131">
        <v>200</v>
      </c>
      <c r="D16" s="146">
        <f>(C16/'Teine 23'!C16)*'Teine 23'!D16</f>
        <v>216.38400000000001</v>
      </c>
      <c r="E16" s="146">
        <f>(D16/'Teine 23'!D16)*'Teine 23'!E16</f>
        <v>21.945599999999999</v>
      </c>
      <c r="F16" s="146">
        <f>(E16/'Teine 23'!E16)*'Teine 23'!F16</f>
        <v>11.136000000000001</v>
      </c>
      <c r="G16" s="146">
        <f>(F16/'Teine 23'!F16)*'Teine 23'!G16</f>
        <v>9.8879999999999999</v>
      </c>
    </row>
    <row r="17" spans="1:7" x14ac:dyDescent="0.25">
      <c r="A17" s="36"/>
      <c r="B17" s="153" t="str">
        <f>'Teine 23'!B17</f>
        <v>Hapukoor (L)</v>
      </c>
      <c r="C17" s="131">
        <v>10</v>
      </c>
      <c r="D17" s="146">
        <f>(C17/'Teine 23'!C17)*'Teine 23'!D17</f>
        <v>22.2</v>
      </c>
      <c r="E17" s="146">
        <f>(D17/'Teine 23'!D17)*'Teine 23'!E17</f>
        <v>0.38</v>
      </c>
      <c r="F17" s="146">
        <f>(E17/'Teine 23'!E17)*'Teine 23'!F17</f>
        <v>2.15</v>
      </c>
      <c r="G17" s="146">
        <f>(F17/'Teine 23'!F17)*'Teine 23'!G17</f>
        <v>0.33</v>
      </c>
    </row>
    <row r="18" spans="1:7" x14ac:dyDescent="0.25">
      <c r="A18" s="36"/>
      <c r="B18" s="153" t="str">
        <f>'Teine 23'!B18</f>
        <v>Marjatarretis vanillikastmega (L)</v>
      </c>
      <c r="C18" s="131">
        <v>160</v>
      </c>
      <c r="D18" s="146">
        <f>(C18/'Teine 23'!C18)*'Teine 23'!D18</f>
        <v>177.6</v>
      </c>
      <c r="E18" s="146">
        <f>(D18/'Teine 23'!D18)*'Teine 23'!E18</f>
        <v>37.44</v>
      </c>
      <c r="F18" s="146">
        <f>(E18/'Teine 23'!E18)*'Teine 23'!F18</f>
        <v>1.016</v>
      </c>
      <c r="G18" s="146">
        <f>(F18/'Teine 23'!F18)*'Teine 23'!G18</f>
        <v>3.7919999999999998</v>
      </c>
    </row>
    <row r="19" spans="1:7" x14ac:dyDescent="0.25">
      <c r="A19" s="36"/>
      <c r="B19" s="153" t="str">
        <f>'Teine 23'!B19</f>
        <v>PRIA Piimatooted (piim, keefir) (L)</v>
      </c>
      <c r="C19" s="145">
        <v>100</v>
      </c>
      <c r="D19" s="146"/>
      <c r="E19" s="146"/>
      <c r="F19" s="146"/>
      <c r="G19" s="146"/>
    </row>
    <row r="20" spans="1:7" x14ac:dyDescent="0.25">
      <c r="A20" s="36"/>
      <c r="B20" s="153" t="str">
        <f>'Teine 23'!B20</f>
        <v>Rukkileiva- ja sepikutoodete valik (G)</v>
      </c>
      <c r="C20" s="147">
        <v>40</v>
      </c>
      <c r="D20" s="146">
        <f>(C20/'Teine 23'!C20)*'Teine 23'!D20</f>
        <v>92</v>
      </c>
      <c r="E20" s="146">
        <f>(D20/'Teine 23'!D20)*'Teine 23'!E20</f>
        <v>19.680000000000003</v>
      </c>
      <c r="F20" s="146">
        <f>(E20/'Teine 23'!E20)*'Teine 23'!F20</f>
        <v>0.66400000000000003</v>
      </c>
      <c r="G20" s="146">
        <f>(F20/'Teine 23'!F20)*'Teine 23'!G20</f>
        <v>3.1520000000000001</v>
      </c>
    </row>
    <row r="21" spans="1:7" x14ac:dyDescent="0.25">
      <c r="A21" s="43"/>
      <c r="B21" s="153" t="str">
        <f>'Teine 23'!B21</f>
        <v>Kapsas, valge/punane (PRIA)</v>
      </c>
      <c r="C21" s="131">
        <v>100</v>
      </c>
      <c r="D21" s="146">
        <f>(C21/'Teine 23'!C21)*'Teine 23'!D21</f>
        <v>27.3</v>
      </c>
      <c r="E21" s="146">
        <f>(D21/'Teine 23'!D21)*'Teine 23'!E21</f>
        <v>4.24</v>
      </c>
      <c r="F21" s="146">
        <f>(E21/'Teine 23'!E21)*'Teine 23'!F21</f>
        <v>0.2</v>
      </c>
      <c r="G21" s="146">
        <f>(F21/'Teine 23'!F21)*'Teine 23'!G21</f>
        <v>1.1299999999999999</v>
      </c>
    </row>
    <row r="22" spans="1:7" s="29" customFormat="1" x14ac:dyDescent="0.25">
      <c r="A22" s="39"/>
      <c r="B22" s="158" t="s">
        <v>10</v>
      </c>
      <c r="C22" s="148"/>
      <c r="D22" s="148">
        <f>SUM(D16:D21)</f>
        <v>535.48399999999992</v>
      </c>
      <c r="E22" s="148">
        <f>SUM(E16:E21)</f>
        <v>83.685599999999994</v>
      </c>
      <c r="F22" s="148">
        <f>SUM(F16:F21)</f>
        <v>15.166</v>
      </c>
      <c r="G22" s="148">
        <f>SUM(G16:G21)</f>
        <v>18.291999999999998</v>
      </c>
    </row>
    <row r="23" spans="1:7" ht="24" customHeight="1" x14ac:dyDescent="0.25">
      <c r="A23" s="37" t="s">
        <v>13</v>
      </c>
      <c r="B23" s="159"/>
      <c r="C23" s="149" t="s">
        <v>1</v>
      </c>
      <c r="D23" s="149" t="s">
        <v>2</v>
      </c>
      <c r="E23" s="149" t="s">
        <v>3</v>
      </c>
      <c r="F23" s="149" t="s">
        <v>4</v>
      </c>
      <c r="G23" s="149" t="s">
        <v>5</v>
      </c>
    </row>
    <row r="24" spans="1:7" x14ac:dyDescent="0.25">
      <c r="A24" s="43" t="s">
        <v>6</v>
      </c>
      <c r="B24" s="154" t="str">
        <f>'Teine 23'!B24</f>
        <v>Tomatine sealihahautis (G)</v>
      </c>
      <c r="C24" s="131">
        <v>120</v>
      </c>
      <c r="D24" s="146">
        <f>(C24/'Teine 23'!C24)*'Teine 23'!D24</f>
        <v>163.19999999999999</v>
      </c>
      <c r="E24" s="146">
        <f>(D24/'Teine 23'!D24)*'Teine 23'!E24</f>
        <v>19.90285714285714</v>
      </c>
      <c r="F24" s="146">
        <f>(E24/'Teine 23'!E24)*'Teine 23'!F24</f>
        <v>15.154285714285713</v>
      </c>
      <c r="G24" s="146">
        <f>(F24/'Teine 23'!F24)*'Teine 23'!G24</f>
        <v>8.76</v>
      </c>
    </row>
    <row r="25" spans="1:7" x14ac:dyDescent="0.25">
      <c r="A25" s="36"/>
      <c r="B25" s="154" t="str">
        <f>'Teine 23'!B25</f>
        <v>Kartulipüree (L)</v>
      </c>
      <c r="C25" s="131">
        <v>70</v>
      </c>
      <c r="D25" s="146">
        <f>(C25/'Teine 23'!C25)*'Teine 23'!D25</f>
        <v>63.28</v>
      </c>
      <c r="E25" s="146">
        <f>(D25/'Teine 23'!D25)*'Teine 23'!E25</f>
        <v>10.15</v>
      </c>
      <c r="F25" s="146">
        <f>(E25/'Teine 23'!E25)*'Teine 23'!F25</f>
        <v>1.659</v>
      </c>
      <c r="G25" s="146">
        <f>(F25/'Teine 23'!F25)*'Teine 23'!G25</f>
        <v>1.645</v>
      </c>
    </row>
    <row r="26" spans="1:7" x14ac:dyDescent="0.25">
      <c r="A26" s="36"/>
      <c r="B26" s="154" t="str">
        <f>'Teine 23'!B26</f>
        <v>Riis, aurutatud</v>
      </c>
      <c r="C26" s="131">
        <v>70</v>
      </c>
      <c r="D26" s="146">
        <f>(C26/'Teine 23'!C26)*'Teine 23'!D26</f>
        <v>111</v>
      </c>
      <c r="E26" s="146">
        <f>(D26/'Teine 23'!D26)*'Teine 23'!E26</f>
        <v>24.9</v>
      </c>
      <c r="F26" s="146">
        <f>(E26/'Teine 23'!E26)*'Teine 23'!F26</f>
        <v>0.4</v>
      </c>
      <c r="G26" s="146">
        <f>(F26/'Teine 23'!F26)*'Teine 23'!G26</f>
        <v>2.5</v>
      </c>
    </row>
    <row r="27" spans="1:7" x14ac:dyDescent="0.25">
      <c r="A27" s="36"/>
      <c r="B27" s="154" t="str">
        <f>'Teine 23'!B27</f>
        <v>Kapsa salat virsikuga</v>
      </c>
      <c r="C27" s="131">
        <v>25</v>
      </c>
      <c r="D27" s="146">
        <f>(C27/'Teine 23'!C27)*'Teine 23'!D27</f>
        <v>16.25</v>
      </c>
      <c r="E27" s="146">
        <f>(D27/'Teine 23'!D27)*'Teine 23'!E27</f>
        <v>1.605</v>
      </c>
      <c r="F27" s="146">
        <f>(E27/'Teine 23'!E27)*'Teine 23'!F27</f>
        <v>0.88</v>
      </c>
      <c r="G27" s="146">
        <f>(F27/'Teine 23'!F27)*'Teine 23'!G27</f>
        <v>0.23300000000000001</v>
      </c>
    </row>
    <row r="28" spans="1:7" x14ac:dyDescent="0.25">
      <c r="A28" s="36"/>
      <c r="B28" s="154" t="str">
        <f>'Teine 23'!B28</f>
        <v>Porgand, valged oad, peet</v>
      </c>
      <c r="C28" s="131">
        <v>25</v>
      </c>
      <c r="D28" s="146">
        <f>(C28/'Teine 23'!C28)*'Teine 23'!D28</f>
        <v>18.45</v>
      </c>
      <c r="E28" s="146">
        <f>(D28/'Teine 23'!D28)*'Teine 23'!E28</f>
        <v>2.3675000000000002</v>
      </c>
      <c r="F28" s="146">
        <f>(E28/'Teine 23'!E28)*'Teine 23'!F28</f>
        <v>0.46750000000000003</v>
      </c>
      <c r="G28" s="146">
        <f>(F28/'Teine 23'!F28)*'Teine 23'!G28</f>
        <v>0.77500000000000002</v>
      </c>
    </row>
    <row r="29" spans="1:7" x14ac:dyDescent="0.25">
      <c r="A29" s="36"/>
      <c r="B29" s="154" t="str">
        <f>'Teine 23'!B29</f>
        <v>Kodujuust (PRIA) (L)</v>
      </c>
      <c r="C29" s="30">
        <v>25</v>
      </c>
      <c r="D29" s="12">
        <f>(C29/'Teine 23'!C29)*'Teine 23'!D29</f>
        <v>25.75</v>
      </c>
      <c r="E29" s="12">
        <f>(D29/'Teine 23'!D29)*'Teine 23'!E29</f>
        <v>0.625</v>
      </c>
      <c r="F29" s="12">
        <f>(E29/'Teine 23'!E29)*'Teine 23'!F29</f>
        <v>1.1000000000000001</v>
      </c>
      <c r="G29" s="12">
        <f>(F29/'Teine 23'!F29)*'Teine 23'!G29</f>
        <v>3.3250000000000002</v>
      </c>
    </row>
    <row r="30" spans="1:7" s="4" customFormat="1" x14ac:dyDescent="0.25">
      <c r="A30" s="33"/>
      <c r="B30" s="154" t="str">
        <f>'Teine 23'!B30</f>
        <v>Salatikaste</v>
      </c>
      <c r="C30" s="142">
        <v>5</v>
      </c>
      <c r="D30" s="142">
        <v>35.25</v>
      </c>
      <c r="E30" s="142">
        <v>0.03</v>
      </c>
      <c r="F30" s="142">
        <v>3.9</v>
      </c>
      <c r="G30" s="142">
        <v>0.01</v>
      </c>
    </row>
    <row r="31" spans="1:7" s="4" customFormat="1" x14ac:dyDescent="0.25">
      <c r="A31" s="33"/>
      <c r="B31" s="154" t="str">
        <f>'Teine 23'!B31</f>
        <v>Seemnesegu</v>
      </c>
      <c r="C31" s="144">
        <v>5</v>
      </c>
      <c r="D31" s="144">
        <v>30.55</v>
      </c>
      <c r="E31" s="144">
        <v>0.71</v>
      </c>
      <c r="F31" s="144">
        <v>2.68</v>
      </c>
      <c r="G31" s="144">
        <v>1.21</v>
      </c>
    </row>
    <row r="32" spans="1:7" x14ac:dyDescent="0.25">
      <c r="A32" s="36"/>
      <c r="B32" s="154" t="str">
        <f>'Teine 23'!B32</f>
        <v>PRIA Piimatooted (piim, keefir) (L)</v>
      </c>
      <c r="C32" s="145">
        <v>100</v>
      </c>
      <c r="D32" s="146"/>
      <c r="E32" s="146"/>
      <c r="F32" s="146"/>
      <c r="G32" s="146"/>
    </row>
    <row r="33" spans="1:7" x14ac:dyDescent="0.25">
      <c r="A33" s="36"/>
      <c r="B33" s="154" t="str">
        <f>'Teine 23'!B33</f>
        <v>Rukkileiva- ja sepikutoodete valik (G)</v>
      </c>
      <c r="C33" s="147">
        <v>40</v>
      </c>
      <c r="D33" s="146">
        <f>(C33/'Teine 23'!C33)*'Teine 23'!D33</f>
        <v>92</v>
      </c>
      <c r="E33" s="146">
        <f>(D33/'Teine 23'!D33)*'Teine 23'!E33</f>
        <v>19.680000000000003</v>
      </c>
      <c r="F33" s="146">
        <f>(E33/'Teine 23'!E33)*'Teine 23'!F33</f>
        <v>0.66400000000000003</v>
      </c>
      <c r="G33" s="146">
        <f>(F33/'Teine 23'!F33)*'Teine 23'!G33</f>
        <v>3.1520000000000001</v>
      </c>
    </row>
    <row r="34" spans="1:7" x14ac:dyDescent="0.25">
      <c r="A34" s="35"/>
      <c r="B34" s="154" t="str">
        <f>'Teine 23'!B34</f>
        <v>Õun (PRIA)</v>
      </c>
      <c r="C34" s="131">
        <v>100</v>
      </c>
      <c r="D34" s="146">
        <f>(C34/'Teine 23'!C34)*'Teine 23'!D34</f>
        <v>48.3</v>
      </c>
      <c r="E34" s="146">
        <f>(D34/'Teine 23'!D34)*'Teine 23'!E34</f>
        <v>10.9</v>
      </c>
      <c r="F34" s="146">
        <f>(E34/'Teine 23'!E34)*'Teine 23'!F34</f>
        <v>0</v>
      </c>
      <c r="G34" s="146">
        <v>0</v>
      </c>
    </row>
    <row r="35" spans="1:7" s="29" customFormat="1" x14ac:dyDescent="0.25">
      <c r="A35" s="39"/>
      <c r="B35" s="158" t="s">
        <v>10</v>
      </c>
      <c r="C35" s="148"/>
      <c r="D35" s="148">
        <f>SUM(D24:D34)</f>
        <v>604.03</v>
      </c>
      <c r="E35" s="148">
        <f>SUM(E24:E34)</f>
        <v>90.870357142857145</v>
      </c>
      <c r="F35" s="148">
        <f>SUM(F24:F34)</f>
        <v>26.904785714285712</v>
      </c>
      <c r="G35" s="148">
        <f>SUM(G24:G34)</f>
        <v>21.610000000000003</v>
      </c>
    </row>
    <row r="36" spans="1:7" ht="24" customHeight="1" x14ac:dyDescent="0.25">
      <c r="A36" s="37" t="s">
        <v>14</v>
      </c>
      <c r="B36" s="159"/>
      <c r="C36" s="149" t="s">
        <v>1</v>
      </c>
      <c r="D36" s="149" t="s">
        <v>2</v>
      </c>
      <c r="E36" s="149" t="s">
        <v>3</v>
      </c>
      <c r="F36" s="149" t="s">
        <v>4</v>
      </c>
      <c r="G36" s="149" t="s">
        <v>5</v>
      </c>
    </row>
    <row r="37" spans="1:7" x14ac:dyDescent="0.25">
      <c r="A37" s="43" t="s">
        <v>6</v>
      </c>
      <c r="B37" s="153" t="str">
        <f>'Teine 23'!B37</f>
        <v>Kalasupp</v>
      </c>
      <c r="C37" s="150">
        <v>200</v>
      </c>
      <c r="D37" s="146">
        <f>(C37/'Teine 23'!C37)*'Teine 23'!D37</f>
        <v>256</v>
      </c>
      <c r="E37" s="146">
        <f>(D37/'Teine 23'!D37)*'Teine 23'!E37</f>
        <v>35.4</v>
      </c>
      <c r="F37" s="146">
        <f>(E37/'Teine 23'!E37)*'Teine 23'!F37</f>
        <v>7.6639999999999997</v>
      </c>
      <c r="G37" s="146">
        <f>(F37/'Teine 23'!F37)*'Teine 23'!G37</f>
        <v>9.8879999999999981</v>
      </c>
    </row>
    <row r="38" spans="1:7" s="4" customFormat="1" x14ac:dyDescent="0.25">
      <c r="A38" s="38"/>
      <c r="B38" s="153" t="str">
        <f>'Teine 23'!B38</f>
        <v>Hapukoor (L)</v>
      </c>
      <c r="C38" s="144">
        <v>10</v>
      </c>
      <c r="D38" s="144">
        <v>22.2</v>
      </c>
      <c r="E38" s="144">
        <v>0.38</v>
      </c>
      <c r="F38" s="144">
        <v>2.15</v>
      </c>
      <c r="G38" s="144">
        <v>0.33</v>
      </c>
    </row>
    <row r="39" spans="1:7" x14ac:dyDescent="0.25">
      <c r="A39" s="36"/>
      <c r="B39" s="153" t="str">
        <f>'Teine 23'!B39</f>
        <v>Pannkoogid moosiga (L)</v>
      </c>
      <c r="C39" s="150">
        <v>160</v>
      </c>
      <c r="D39" s="146">
        <f>(C39/'Teine 23'!C39)*'Teine 23'!D39</f>
        <v>192</v>
      </c>
      <c r="E39" s="146">
        <f>(D39/'Teine 23'!D39)*'Teine 23'!E39</f>
        <v>32.479999999999997</v>
      </c>
      <c r="F39" s="146">
        <f>(E39/'Teine 23'!E39)*'Teine 23'!F39</f>
        <v>4.016</v>
      </c>
      <c r="G39" s="146">
        <f>(F39/'Teine 23'!F39)*'Teine 23'!G39</f>
        <v>4.7359999999999998</v>
      </c>
    </row>
    <row r="40" spans="1:7" x14ac:dyDescent="0.25">
      <c r="A40" s="43"/>
      <c r="B40" s="153" t="str">
        <f>'Teine 23'!B40</f>
        <v>PRIA Piimatooted (piim, keefir) (L)</v>
      </c>
      <c r="C40" s="147">
        <v>100</v>
      </c>
      <c r="D40" s="146"/>
      <c r="E40" s="146"/>
      <c r="F40" s="146"/>
      <c r="G40" s="146"/>
    </row>
    <row r="41" spans="1:7" x14ac:dyDescent="0.25">
      <c r="A41" s="35"/>
      <c r="B41" s="153" t="str">
        <f>'Teine 23'!B41</f>
        <v>Rukkileiva- ja sepikutoodete valik (G)</v>
      </c>
      <c r="C41" s="131">
        <v>40</v>
      </c>
      <c r="D41" s="146">
        <f>(C41/'Teine 23'!C41)*'Teine 23'!D41</f>
        <v>92</v>
      </c>
      <c r="E41" s="146">
        <f>(D41/'Teine 23'!D41)*'Teine 23'!E41</f>
        <v>19.680000000000003</v>
      </c>
      <c r="F41" s="146">
        <f>(E41/'Teine 23'!E41)*'Teine 23'!F41</f>
        <v>0.66400000000000003</v>
      </c>
      <c r="G41" s="146">
        <f>(F41/'Teine 23'!F41)*'Teine 23'!G41</f>
        <v>3.1520000000000001</v>
      </c>
    </row>
    <row r="42" spans="1:7" x14ac:dyDescent="0.25">
      <c r="A42" s="35"/>
      <c r="B42" s="153" t="str">
        <f>'Teine 23'!B42</f>
        <v xml:space="preserve">Porgand (PRIA) </v>
      </c>
      <c r="C42" s="131">
        <v>100</v>
      </c>
      <c r="D42" s="146">
        <f>(C42/'Teine 23'!C42)*'Teine 23'!D42</f>
        <v>32.4</v>
      </c>
      <c r="E42" s="146">
        <f>(D42/'Teine 23'!D42)*'Teine 23'!E42</f>
        <v>5.6</v>
      </c>
      <c r="F42" s="146">
        <f>(E42/'Teine 23'!E42)*'Teine 23'!F42</f>
        <v>0.2</v>
      </c>
      <c r="G42" s="146">
        <f>(F42/'Teine 23'!F42)*'Teine 23'!G42</f>
        <v>0.6</v>
      </c>
    </row>
    <row r="43" spans="1:7" s="29" customFormat="1" x14ac:dyDescent="0.25">
      <c r="A43" s="39"/>
      <c r="B43" s="158" t="s">
        <v>10</v>
      </c>
      <c r="C43" s="148"/>
      <c r="D43" s="148">
        <f>SUM(D37:D41)</f>
        <v>562.20000000000005</v>
      </c>
      <c r="E43" s="148">
        <f>SUM(E37:E41)</f>
        <v>87.94</v>
      </c>
      <c r="F43" s="148">
        <f>SUM(F37:F41)</f>
        <v>14.494</v>
      </c>
      <c r="G43" s="148">
        <f>SUM(G37:G41)</f>
        <v>18.105999999999998</v>
      </c>
    </row>
    <row r="44" spans="1:7" ht="24" customHeight="1" x14ac:dyDescent="0.25">
      <c r="A44" s="37" t="s">
        <v>15</v>
      </c>
      <c r="B44" s="159"/>
      <c r="C44" s="149" t="s">
        <v>1</v>
      </c>
      <c r="D44" s="149" t="s">
        <v>2</v>
      </c>
      <c r="E44" s="149" t="s">
        <v>3</v>
      </c>
      <c r="F44" s="149" t="s">
        <v>4</v>
      </c>
      <c r="G44" s="149" t="s">
        <v>5</v>
      </c>
    </row>
    <row r="45" spans="1:7" ht="15.75" customHeight="1" x14ac:dyDescent="0.25">
      <c r="A45" s="36" t="s">
        <v>6</v>
      </c>
      <c r="B45" s="155" t="str">
        <f>'Teine 23'!B45</f>
        <v>Koorekastmes kanalihatükid (L)</v>
      </c>
      <c r="C45" s="143">
        <v>120</v>
      </c>
      <c r="D45" s="12">
        <f>(C45/'Teine 23'!C45)*'Teine 23'!D45</f>
        <v>165.94285714285712</v>
      </c>
      <c r="E45" s="12">
        <f>(D45/'Teine 23'!D45)*'Teine 23'!E45</f>
        <v>9.6857142857142851</v>
      </c>
      <c r="F45" s="12">
        <f>(E45/'Teine 23'!E45)*'Teine 23'!F45</f>
        <v>10.679999999999998</v>
      </c>
      <c r="G45" s="12">
        <f>(F45/'Teine 23'!F45)*'Teine 23'!G45</f>
        <v>12.959999999999996</v>
      </c>
    </row>
    <row r="46" spans="1:7" x14ac:dyDescent="0.25">
      <c r="A46" s="36"/>
      <c r="B46" s="155" t="str">
        <f>'Teine 23'!B46</f>
        <v>Riis, aurutatud</v>
      </c>
      <c r="C46" s="44">
        <v>70</v>
      </c>
      <c r="D46" s="57">
        <f>(C46/'Teine 23'!C46)*'Teine 23'!D46</f>
        <v>91</v>
      </c>
      <c r="E46" s="57">
        <f>(D46/'Teine 23'!D46)*'Teine 23'!E46</f>
        <v>20.16</v>
      </c>
      <c r="F46" s="57">
        <f>(E46/'Teine 23'!E46)*'Teine 23'!F46</f>
        <v>0.17499999999999999</v>
      </c>
      <c r="G46" s="57">
        <f>(F46/'Teine 23'!F46)*'Teine 23'!G46</f>
        <v>2.0720000000000001</v>
      </c>
    </row>
    <row r="47" spans="1:7" x14ac:dyDescent="0.25">
      <c r="A47" s="36"/>
      <c r="B47" s="155" t="str">
        <f>'Teine 23'!B47</f>
        <v xml:space="preserve">Kartul, aurutatud </v>
      </c>
      <c r="C47" s="44">
        <v>70</v>
      </c>
      <c r="D47" s="57">
        <f>(C47/'Teine 23'!C47)*'Teine 23'!D47</f>
        <v>52.8</v>
      </c>
      <c r="E47" s="57">
        <f>(D47/'Teine 23'!D47)*'Teine 23'!E47</f>
        <v>12.2</v>
      </c>
      <c r="F47" s="57">
        <f>(E47/'Teine 23'!E47)*'Teine 23'!F47</f>
        <v>7.0000000000000007E-2</v>
      </c>
      <c r="G47" s="57">
        <f>(F47/'Teine 23'!F47)*'Teine 23'!G47</f>
        <v>1.37</v>
      </c>
    </row>
    <row r="48" spans="1:7" x14ac:dyDescent="0.25">
      <c r="A48" s="35"/>
      <c r="B48" s="155" t="str">
        <f>'Teine 23'!B48</f>
        <v>Hiina kapsa salat tomatiga</v>
      </c>
      <c r="C48" s="44">
        <v>50</v>
      </c>
      <c r="D48" s="57">
        <f>(C48/'Teine 23'!C48)*'Teine 23'!D48</f>
        <v>10.25</v>
      </c>
      <c r="E48" s="57">
        <f>(D48/'Teine 23'!D48)*'Teine 23'!E48</f>
        <v>1.29</v>
      </c>
      <c r="F48" s="57">
        <f>(E48/'Teine 23'!E48)*'Teine 23'!F48</f>
        <v>0.15</v>
      </c>
      <c r="G48" s="57">
        <f>(F48/'Teine 23'!F48)*'Teine 23'!G48</f>
        <v>0.68500000000000005</v>
      </c>
    </row>
    <row r="49" spans="1:8" x14ac:dyDescent="0.25">
      <c r="A49" s="35"/>
      <c r="B49" s="155" t="str">
        <f>'Teine 23'!B49</f>
        <v>Mais, valge redis</v>
      </c>
      <c r="C49" s="30">
        <v>50</v>
      </c>
      <c r="D49" s="57">
        <v>10.695</v>
      </c>
      <c r="E49" s="57">
        <v>2</v>
      </c>
      <c r="F49" s="57">
        <v>0.13</v>
      </c>
      <c r="G49" s="57">
        <v>0.78500000000000003</v>
      </c>
    </row>
    <row r="50" spans="1:8" s="4" customFormat="1" x14ac:dyDescent="0.25">
      <c r="A50" s="33"/>
      <c r="B50" s="155" t="str">
        <f>'Teine 23'!B50</f>
        <v>Salatikaste</v>
      </c>
      <c r="C50" s="56">
        <v>5</v>
      </c>
      <c r="D50" s="56">
        <v>35.25</v>
      </c>
      <c r="E50" s="56">
        <v>0.03</v>
      </c>
      <c r="F50" s="56">
        <v>3.9</v>
      </c>
      <c r="G50" s="56">
        <v>0.01</v>
      </c>
    </row>
    <row r="51" spans="1:8" s="4" customFormat="1" x14ac:dyDescent="0.25">
      <c r="A51" s="33"/>
      <c r="B51" s="155" t="str">
        <f>'Teine 23'!B51</f>
        <v>Seemnesegu</v>
      </c>
      <c r="C51" s="56">
        <v>5</v>
      </c>
      <c r="D51" s="56">
        <v>30.55</v>
      </c>
      <c r="E51" s="56">
        <v>0.71</v>
      </c>
      <c r="F51" s="56">
        <v>2.68</v>
      </c>
      <c r="G51" s="56">
        <v>1.21</v>
      </c>
    </row>
    <row r="52" spans="1:8" x14ac:dyDescent="0.25">
      <c r="A52" s="35"/>
      <c r="B52" s="155" t="str">
        <f>'Teine 23'!B52</f>
        <v>PRIA Piimatooted (piim, keefir) (L)</v>
      </c>
      <c r="C52" s="54">
        <v>100</v>
      </c>
      <c r="D52" s="57"/>
      <c r="E52" s="57"/>
      <c r="F52" s="57"/>
      <c r="G52" s="57"/>
    </row>
    <row r="53" spans="1:8" x14ac:dyDescent="0.25">
      <c r="A53" s="35"/>
      <c r="B53" s="155" t="str">
        <f>'Teine 23'!B53</f>
        <v>Rukkileiva- ja sepikutoodete valik (G)</v>
      </c>
      <c r="C53" s="64">
        <v>40</v>
      </c>
      <c r="D53" s="57">
        <f>(C53/'Teine 23'!C53)*'Teine 23'!D53</f>
        <v>92</v>
      </c>
      <c r="E53" s="57">
        <f>(D53/'Teine 23'!D53)*'Teine 23'!E53</f>
        <v>19.680000000000003</v>
      </c>
      <c r="F53" s="57">
        <f>(E53/'Teine 23'!E53)*'Teine 23'!F53</f>
        <v>0.66400000000000003</v>
      </c>
      <c r="G53" s="57">
        <f>(F53/'Teine 23'!F53)*'Teine 23'!G53</f>
        <v>3.1520000000000001</v>
      </c>
    </row>
    <row r="54" spans="1:8" x14ac:dyDescent="0.25">
      <c r="A54" s="35"/>
      <c r="B54" s="155" t="str">
        <f>'Teine 23'!B54</f>
        <v>Jõhvika-kama smuuti keefiriga (G,L)</v>
      </c>
      <c r="C54" s="45">
        <v>100</v>
      </c>
      <c r="D54" s="57">
        <f>(C54/'Teine 23'!C54)*'Teine 23'!D54</f>
        <v>97.1</v>
      </c>
      <c r="E54" s="57">
        <f>(D54/'Teine 23'!D54)*'Teine 23'!E54</f>
        <v>17.399999999999999</v>
      </c>
      <c r="F54" s="57">
        <f>(E54/'Teine 23'!E54)*'Teine 23'!F54</f>
        <v>1.4100000000000001</v>
      </c>
      <c r="G54" s="57">
        <f>(F54/'Teine 23'!F54)*'Teine 23'!G54</f>
        <v>2.8899999999999997</v>
      </c>
    </row>
    <row r="55" spans="1:8" x14ac:dyDescent="0.25">
      <c r="A55" s="35"/>
      <c r="B55" s="155" t="str">
        <f>'Teine 23'!B55</f>
        <v>Õun (PRIA)</v>
      </c>
      <c r="C55" s="15">
        <v>100</v>
      </c>
      <c r="D55" s="63">
        <f>(C55/'Teine 23'!C55)*'Teine 23'!D55</f>
        <v>48.3</v>
      </c>
      <c r="E55" s="63">
        <f>(D55/'Teine 23'!D55)*'Teine 23'!E55</f>
        <v>10.9</v>
      </c>
      <c r="F55" s="57">
        <f>(E55/'Teine 23'!E55)*'Teine 23'!F55</f>
        <v>0</v>
      </c>
      <c r="G55" s="57">
        <f>C55*'Teine 23'!G55/'Teine 23'!C55</f>
        <v>0</v>
      </c>
    </row>
    <row r="56" spans="1:8" s="29" customFormat="1" x14ac:dyDescent="0.25">
      <c r="A56" s="39"/>
      <c r="B56" s="160" t="s">
        <v>10</v>
      </c>
      <c r="C56" s="139"/>
      <c r="D56" s="140">
        <f>SUM(D45:D55)</f>
        <v>633.88785714285711</v>
      </c>
      <c r="E56" s="140">
        <f>SUM(E45:E55)</f>
        <v>94.055714285714288</v>
      </c>
      <c r="F56" s="140">
        <f>SUM(F45:F55)</f>
        <v>19.859000000000002</v>
      </c>
      <c r="G56" s="140">
        <f>SUM(G45:G55)</f>
        <v>25.134</v>
      </c>
    </row>
    <row r="57" spans="1:8" x14ac:dyDescent="0.25">
      <c r="B57" s="161" t="s">
        <v>18</v>
      </c>
      <c r="D57" s="141">
        <f>AVERAGE(D14,D22,D35,D43,D56)</f>
        <v>585.75737142857145</v>
      </c>
      <c r="E57" s="141">
        <f>AVERAGE(E14,E22,E35,E43,E56)</f>
        <v>88.413334285714285</v>
      </c>
      <c r="F57" s="141">
        <f>AVERAGE(F14,F22,F35,F43,F56)</f>
        <v>20.123957142857144</v>
      </c>
      <c r="G57" s="141">
        <f>AVERAGE(G14,G22,G35,G43,G56)</f>
        <v>20.374599999999997</v>
      </c>
      <c r="H57" s="4"/>
    </row>
    <row r="58" spans="1:8" x14ac:dyDescent="0.25">
      <c r="A58" s="107" t="s">
        <v>32</v>
      </c>
      <c r="B58" s="5"/>
      <c r="C58" s="5"/>
    </row>
    <row r="59" spans="1:8" x14ac:dyDescent="0.25">
      <c r="A59" s="28" t="s">
        <v>25</v>
      </c>
      <c r="C59" s="6" t="s">
        <v>20</v>
      </c>
      <c r="D59" s="5"/>
      <c r="E59" s="5"/>
      <c r="F59" s="5"/>
      <c r="G59" s="16"/>
    </row>
  </sheetData>
  <phoneticPr fontId="3" type="noConversion"/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6"/>
  <sheetViews>
    <sheetView topLeftCell="A7" zoomScaleNormal="100" zoomScaleSheetLayoutView="70" workbookViewId="0">
      <selection activeCell="N25" sqref="N25"/>
    </sheetView>
  </sheetViews>
  <sheetFormatPr defaultColWidth="9.28515625" defaultRowHeight="15.75" x14ac:dyDescent="0.25"/>
  <cols>
    <col min="1" max="1" width="23" style="28" customWidth="1"/>
    <col min="2" max="2" width="52.28515625" style="28" customWidth="1"/>
    <col min="3" max="3" width="12.7109375" style="28" customWidth="1"/>
    <col min="4" max="4" width="14.7109375" style="28" customWidth="1"/>
    <col min="5" max="5" width="14.7109375" style="28" bestFit="1" customWidth="1"/>
    <col min="6" max="7" width="12.7109375" style="28" customWidth="1"/>
    <col min="8" max="16384" width="9.28515625" style="28"/>
  </cols>
  <sheetData>
    <row r="1" spans="1:11" ht="16.149999999999999" customHeight="1" x14ac:dyDescent="0.25">
      <c r="B1" s="32"/>
    </row>
    <row r="2" spans="1:11" ht="48.6" customHeight="1" x14ac:dyDescent="0.35">
      <c r="A2" s="2" t="str">
        <f>'Teine 24'!A2</f>
        <v>Koolilõuna 10.06-12.06.2024</v>
      </c>
      <c r="B2" s="3"/>
      <c r="C2" s="5" t="s">
        <v>45</v>
      </c>
      <c r="D2" s="7"/>
    </row>
    <row r="3" spans="1:11" s="16" customFormat="1" ht="24" customHeight="1" x14ac:dyDescent="0.25">
      <c r="A3" s="37" t="s">
        <v>0</v>
      </c>
      <c r="B3" s="47"/>
      <c r="C3" s="42" t="s">
        <v>1</v>
      </c>
      <c r="D3" s="42" t="s">
        <v>2</v>
      </c>
      <c r="E3" s="42" t="s">
        <v>3</v>
      </c>
      <c r="F3" s="42" t="s">
        <v>4</v>
      </c>
      <c r="G3" s="42" t="s">
        <v>5</v>
      </c>
    </row>
    <row r="4" spans="1:11" x14ac:dyDescent="0.25">
      <c r="A4" s="43" t="s">
        <v>6</v>
      </c>
      <c r="B4" s="48" t="str">
        <f>'Teine 24'!B4</f>
        <v>Kalkuni guljašš  peterselliga (G, L)</v>
      </c>
      <c r="C4" s="58">
        <v>120</v>
      </c>
      <c r="D4" s="59">
        <f>(C4/'Teine 24'!C4)*'Teine 24'!D4</f>
        <v>211.2</v>
      </c>
      <c r="E4" s="59">
        <f>(D4/'Teine 24'!D4)*'Teine 24'!E4</f>
        <v>13.491428571428571</v>
      </c>
      <c r="F4" s="59">
        <f>(E4/'Teine 24'!E4)*'Teine 24'!F4</f>
        <v>15.84</v>
      </c>
      <c r="G4" s="59">
        <f>(F4/'Teine 24'!F4)*'Teine 24'!G4</f>
        <v>8.6999999999999993</v>
      </c>
    </row>
    <row r="5" spans="1:11" x14ac:dyDescent="0.25">
      <c r="A5" s="36"/>
      <c r="B5" s="48" t="str">
        <f>'Teine 24'!B5</f>
        <v>Täisterapasta/pasta (G)</v>
      </c>
      <c r="C5" s="44">
        <v>70</v>
      </c>
      <c r="D5" s="59">
        <f>(C5/'Teine 24'!C5)*'Teine 24'!D5</f>
        <v>84.83</v>
      </c>
      <c r="E5" s="59">
        <f>(D5/'Teine 24'!D5)*'Teine 24'!E5</f>
        <v>17.55</v>
      </c>
      <c r="F5" s="59">
        <f>(E5/'Teine 24'!E5)*'Teine 24'!F5</f>
        <v>0.51</v>
      </c>
      <c r="G5" s="59">
        <f>(F5/'Teine 24'!F5)*'Teine 24'!G5</f>
        <v>2.89</v>
      </c>
    </row>
    <row r="6" spans="1:11" ht="15.75" customHeight="1" x14ac:dyDescent="0.25">
      <c r="A6" s="36"/>
      <c r="B6" s="48" t="str">
        <f>'Teine 24'!B6</f>
        <v xml:space="preserve">Tatar, aurutatud </v>
      </c>
      <c r="C6" s="44">
        <v>70</v>
      </c>
      <c r="D6" s="59">
        <f>(C6/'Teine 24'!C6)*'Teine 24'!D6</f>
        <v>91</v>
      </c>
      <c r="E6" s="59">
        <f>(D6/'Teine 24'!D6)*'Teine 24'!E6</f>
        <v>20.16</v>
      </c>
      <c r="F6" s="59">
        <f>(E6/'Teine 24'!E6)*'Teine 24'!F6</f>
        <v>0.18</v>
      </c>
      <c r="G6" s="59">
        <f>(F6/'Teine 24'!F6)*'Teine 24'!G6</f>
        <v>2.0699999999999998</v>
      </c>
    </row>
    <row r="7" spans="1:11" x14ac:dyDescent="0.25">
      <c r="A7" s="36"/>
      <c r="B7" s="48" t="str">
        <f>'Teine 24'!B7</f>
        <v>Porgandi-ananassisalat</v>
      </c>
      <c r="C7" s="44">
        <v>25</v>
      </c>
      <c r="D7" s="59">
        <f>(C7/'Teine 24'!C7)*'Teine 24'!D7</f>
        <v>11.324999999999999</v>
      </c>
      <c r="E7" s="59">
        <f>(D7/'Teine 24'!D7)*'Teine 24'!E7</f>
        <v>2.16</v>
      </c>
      <c r="F7" s="59">
        <f>(E7/'Teine 24'!E7)*'Teine 24'!F7</f>
        <v>0.38500000000000001</v>
      </c>
      <c r="G7" s="59">
        <f>(F7/'Teine 24'!F7)*'Teine 24'!G7</f>
        <v>0.14499999999999999</v>
      </c>
    </row>
    <row r="8" spans="1:11" x14ac:dyDescent="0.25">
      <c r="A8" s="36"/>
      <c r="B8" s="48" t="str">
        <f>'Teine 24'!B8</f>
        <v>Kapsas, rohelised herned, kõrvits</v>
      </c>
      <c r="C8" s="44">
        <v>25</v>
      </c>
      <c r="D8" s="59">
        <f>(C8/'Teine 24'!C8)*'Teine 24'!D8</f>
        <v>20.100000000000001</v>
      </c>
      <c r="E8" s="59">
        <f>(D8/'Teine 24'!D8)*'Teine 24'!E8</f>
        <v>3.5750000000000002</v>
      </c>
      <c r="F8" s="59">
        <f>(E8/'Teine 24'!E8)*'Teine 24'!F8</f>
        <v>9.2499999999999999E-2</v>
      </c>
      <c r="G8" s="59">
        <f>(F8/'Teine 24'!F8)*'Teine 24'!G8</f>
        <v>0.75</v>
      </c>
      <c r="H8" s="27"/>
      <c r="I8" s="27"/>
      <c r="J8" s="27"/>
      <c r="K8" s="27"/>
    </row>
    <row r="9" spans="1:11" x14ac:dyDescent="0.25">
      <c r="A9" s="36"/>
      <c r="B9" s="48" t="str">
        <f>'Teine 24'!B9</f>
        <v>Salatikaste</v>
      </c>
      <c r="C9" s="60">
        <v>5</v>
      </c>
      <c r="D9" s="60">
        <v>35.25</v>
      </c>
      <c r="E9" s="60">
        <v>0.03</v>
      </c>
      <c r="F9" s="60">
        <v>3.9</v>
      </c>
      <c r="G9" s="60">
        <v>0.01</v>
      </c>
      <c r="H9" s="27"/>
      <c r="I9" s="27"/>
      <c r="J9" s="27"/>
      <c r="K9" s="27"/>
    </row>
    <row r="10" spans="1:11" x14ac:dyDescent="0.25">
      <c r="A10" s="36"/>
      <c r="B10" s="48" t="str">
        <f>'Teine 24'!B10</f>
        <v>Seemnesegu</v>
      </c>
      <c r="C10" s="60">
        <v>5</v>
      </c>
      <c r="D10" s="60">
        <v>30.55</v>
      </c>
      <c r="E10" s="60">
        <v>0.71</v>
      </c>
      <c r="F10" s="60">
        <v>2.68</v>
      </c>
      <c r="G10" s="60">
        <v>1.21</v>
      </c>
      <c r="H10" s="27"/>
      <c r="I10" s="27"/>
      <c r="J10" s="27"/>
      <c r="K10" s="27"/>
    </row>
    <row r="11" spans="1:11" x14ac:dyDescent="0.25">
      <c r="A11" s="36"/>
      <c r="B11" s="48" t="str">
        <f>'Teine 24'!B11</f>
        <v>PRIA Piimatooted (piim, keefir) (L)</v>
      </c>
      <c r="C11" s="44">
        <v>100</v>
      </c>
      <c r="D11" s="59"/>
      <c r="E11" s="59"/>
      <c r="F11" s="59"/>
      <c r="G11" s="59"/>
      <c r="H11" s="27"/>
      <c r="I11" s="27"/>
      <c r="J11" s="27"/>
      <c r="K11" s="27"/>
    </row>
    <row r="12" spans="1:11" x14ac:dyDescent="0.25">
      <c r="A12" s="36"/>
      <c r="B12" s="48" t="str">
        <f>'Teine 24'!B12</f>
        <v>Rukkileiva- ja sepikutoodete valik (G)</v>
      </c>
      <c r="C12" s="14">
        <v>40</v>
      </c>
      <c r="D12" s="59">
        <f>(C12/'Teine 24'!C12)*'Teine 24'!D12</f>
        <v>92</v>
      </c>
      <c r="E12" s="59">
        <f>(D12/'Teine 24'!D12)*'Teine 24'!E12</f>
        <v>19.680000000000003</v>
      </c>
      <c r="F12" s="59">
        <f>(E12/'Teine 24'!E12)*'Teine 24'!F12</f>
        <v>0.66400000000000003</v>
      </c>
      <c r="G12" s="59">
        <f>(F12/'Teine 24'!F12)*'Teine 24'!G12</f>
        <v>3.1520000000000001</v>
      </c>
    </row>
    <row r="13" spans="1:11" x14ac:dyDescent="0.25">
      <c r="A13" s="36"/>
      <c r="B13" s="48" t="str">
        <f>'Teine 24'!B13</f>
        <v>Pirn (PRIA)</v>
      </c>
      <c r="C13" s="61">
        <v>100</v>
      </c>
      <c r="D13" s="59">
        <f>(C13/'Teine 24'!C13)*'Teine 24'!D13</f>
        <v>46.4</v>
      </c>
      <c r="E13" s="59">
        <f>(D13/'Teine 24'!D13)*'Teine 24'!E13</f>
        <v>10.02</v>
      </c>
      <c r="F13" s="59">
        <f>(E13/'Teine 24'!E13)*'Teine 24'!F13</f>
        <v>0</v>
      </c>
      <c r="G13" s="59">
        <v>0.3</v>
      </c>
    </row>
    <row r="14" spans="1:11" s="31" customFormat="1" x14ac:dyDescent="0.25">
      <c r="A14" s="49"/>
      <c r="B14" s="175" t="str">
        <f>'Teine 24'!B14</f>
        <v>Kokku:</v>
      </c>
      <c r="C14" s="50"/>
      <c r="D14" s="66">
        <f>SUM(D4:D13)</f>
        <v>622.65499999999997</v>
      </c>
      <c r="E14" s="66">
        <f>SUM(E4:E13)</f>
        <v>87.376428571428576</v>
      </c>
      <c r="F14" s="66">
        <f>SUM(F4:F13)</f>
        <v>24.251500000000004</v>
      </c>
      <c r="G14" s="66">
        <f>SUM(G4:G13)</f>
        <v>19.227</v>
      </c>
    </row>
    <row r="15" spans="1:11" s="16" customFormat="1" ht="24" customHeight="1" x14ac:dyDescent="0.25">
      <c r="A15" s="37" t="s">
        <v>11</v>
      </c>
      <c r="B15" s="48"/>
      <c r="C15" s="42" t="s">
        <v>1</v>
      </c>
      <c r="D15" s="42" t="s">
        <v>2</v>
      </c>
      <c r="E15" s="42" t="s">
        <v>3</v>
      </c>
      <c r="F15" s="42" t="s">
        <v>4</v>
      </c>
      <c r="G15" s="42" t="s">
        <v>5</v>
      </c>
    </row>
    <row r="16" spans="1:11" x14ac:dyDescent="0.25">
      <c r="A16" s="43" t="s">
        <v>6</v>
      </c>
      <c r="B16" s="48" t="str">
        <f>'Teine 24'!B16</f>
        <v>Kanasupp (G)</v>
      </c>
      <c r="C16" s="44">
        <v>200</v>
      </c>
      <c r="D16" s="59">
        <f>(C16/'Teine 24'!C16)*'Teine 24'!D16</f>
        <v>254</v>
      </c>
      <c r="E16" s="59">
        <f>(D16/'Teine 24'!D16)*'Teine 24'!E16</f>
        <v>26.400000000000002</v>
      </c>
      <c r="F16" s="59">
        <f>(E16/'Teine 24'!E16)*'Teine 24'!F16</f>
        <v>6.16</v>
      </c>
      <c r="G16" s="59">
        <f>(F16/'Teine 24'!F16)*'Teine 24'!G16</f>
        <v>9.8000000000000007</v>
      </c>
    </row>
    <row r="17" spans="1:7" x14ac:dyDescent="0.25">
      <c r="A17" s="43"/>
      <c r="B17" s="48" t="str">
        <f>'Teine 24'!B17</f>
        <v>Jogurti-kamadessert mangokastmega (G, L)</v>
      </c>
      <c r="C17" s="131">
        <v>160</v>
      </c>
      <c r="D17" s="59">
        <f>(C17/'Teine 24'!C17)*'Teine 24'!D17</f>
        <v>269</v>
      </c>
      <c r="E17" s="59">
        <f>(D17/'Teine 24'!D17)*'Teine 24'!E17</f>
        <v>40.409999999999997</v>
      </c>
      <c r="F17" s="59">
        <f>(E17/'Teine 24'!E17)*'Teine 24'!F17</f>
        <v>9.1300000000000008</v>
      </c>
      <c r="G17" s="59">
        <f>(F17/'Teine 24'!F17)*'Teine 24'!G17</f>
        <v>2.74</v>
      </c>
    </row>
    <row r="18" spans="1:7" x14ac:dyDescent="0.25">
      <c r="A18" s="35"/>
      <c r="B18" s="48" t="str">
        <f>'Teine 24'!B18</f>
        <v>PRIA Piimatooted (piim, keefir) (L)</v>
      </c>
      <c r="C18" s="62">
        <v>100</v>
      </c>
      <c r="D18" s="59"/>
      <c r="E18" s="59"/>
      <c r="F18" s="59"/>
      <c r="G18" s="59"/>
    </row>
    <row r="19" spans="1:7" x14ac:dyDescent="0.25">
      <c r="A19" s="43"/>
      <c r="B19" s="48" t="str">
        <f>'Teine 24'!B19</f>
        <v>Rukkileiva- ja sepikutoodete valik (G)</v>
      </c>
      <c r="C19" s="61">
        <v>40</v>
      </c>
      <c r="D19" s="59">
        <f>(C19/'Teine 24'!C19)*'Teine 24'!D19</f>
        <v>92</v>
      </c>
      <c r="E19" s="59">
        <f>(D19/'Teine 24'!D19)*'Teine 24'!E19</f>
        <v>19.680000000000003</v>
      </c>
      <c r="F19" s="59">
        <f>(E19/'Teine 24'!E19)*'Teine 24'!F19</f>
        <v>0.66400000000000003</v>
      </c>
      <c r="G19" s="59">
        <f>(F19/'Teine 24'!F19)*'Teine 24'!G19</f>
        <v>3.1520000000000001</v>
      </c>
    </row>
    <row r="20" spans="1:7" x14ac:dyDescent="0.25">
      <c r="A20" s="35"/>
      <c r="B20" s="48" t="str">
        <f>'Teine 24'!B20</f>
        <v>Porgand (PRIA)</v>
      </c>
      <c r="C20" s="44">
        <v>100</v>
      </c>
      <c r="D20" s="59">
        <f>(C20/'Teine 24'!C20)*'Teine 24'!D20</f>
        <v>32.4</v>
      </c>
      <c r="E20" s="59">
        <f>(D20/'Teine 24'!D20)*'Teine 24'!E20</f>
        <v>5.6</v>
      </c>
      <c r="F20" s="59">
        <f>(E20/'Teine 24'!E20)*'Teine 24'!F20</f>
        <v>0.2</v>
      </c>
      <c r="G20" s="59">
        <f>(F20/'Teine 24'!F20)*'Teine 24'!G20</f>
        <v>0.6</v>
      </c>
    </row>
    <row r="21" spans="1:7" s="32" customFormat="1" x14ac:dyDescent="0.25">
      <c r="A21" s="39"/>
      <c r="B21" s="175" t="str">
        <f>'Teine 24'!B21</f>
        <v>Kokku:</v>
      </c>
      <c r="C21" s="40"/>
      <c r="D21" s="40">
        <f>SUM(D16:D20)</f>
        <v>647.4</v>
      </c>
      <c r="E21" s="40">
        <f>SUM(E16:E20)</f>
        <v>92.09</v>
      </c>
      <c r="F21" s="40">
        <f>SUM(F16:F20)</f>
        <v>16.154</v>
      </c>
      <c r="G21" s="40">
        <f>SUM(G16:G20)</f>
        <v>16.292000000000002</v>
      </c>
    </row>
    <row r="22" spans="1:7" s="16" customFormat="1" ht="24" customHeight="1" x14ac:dyDescent="0.25">
      <c r="A22" s="37" t="s">
        <v>13</v>
      </c>
      <c r="B22" s="48"/>
      <c r="C22" s="52" t="s">
        <v>1</v>
      </c>
      <c r="D22" s="52" t="s">
        <v>2</v>
      </c>
      <c r="E22" s="42" t="s">
        <v>3</v>
      </c>
      <c r="F22" s="52" t="s">
        <v>4</v>
      </c>
      <c r="G22" s="52" t="s">
        <v>5</v>
      </c>
    </row>
    <row r="23" spans="1:7" x14ac:dyDescent="0.25">
      <c r="A23" s="43" t="s">
        <v>6</v>
      </c>
      <c r="B23" s="48" t="str">
        <f>'Teine 24'!B23</f>
        <v>Kodune sealihakaste (G, L)</v>
      </c>
      <c r="C23" s="44">
        <v>120</v>
      </c>
      <c r="D23" s="59">
        <f>(C23/'Teine 24'!C23)*'Teine 24'!D23</f>
        <v>164.74285714285713</v>
      </c>
      <c r="E23" s="59">
        <f>(D23/'Teine 24'!D23)*'Teine 24'!E23</f>
        <v>14.382857142857143</v>
      </c>
      <c r="F23" s="59">
        <f>(E23/'Teine 24'!E23)*'Teine 24'!F23</f>
        <v>11.768571428571429</v>
      </c>
      <c r="G23" s="59">
        <f>(F23/'Teine 24'!F23)*'Teine 24'!G23</f>
        <v>9.2279999999999998</v>
      </c>
    </row>
    <row r="24" spans="1:7" x14ac:dyDescent="0.25">
      <c r="A24" s="36"/>
      <c r="B24" s="48" t="str">
        <f>'Teine 24'!B24</f>
        <v>Riis, aurutatud</v>
      </c>
      <c r="C24" s="59">
        <v>70</v>
      </c>
      <c r="D24" s="59">
        <f>(C24/'Teine 24'!C24)*'Teine 24'!D24</f>
        <v>55.9</v>
      </c>
      <c r="E24" s="59">
        <f>(D24/'Teine 24'!D24)*'Teine 24'!E24</f>
        <v>11.6</v>
      </c>
      <c r="F24" s="59">
        <f>(E24/'Teine 24'!E24)*'Teine 24'!F24</f>
        <v>0.35</v>
      </c>
      <c r="G24" s="59">
        <f>(F24/'Teine 24'!F24)*'Teine 24'!G24</f>
        <v>2.09</v>
      </c>
    </row>
    <row r="25" spans="1:7" s="16" customFormat="1" x14ac:dyDescent="0.25">
      <c r="A25" s="36"/>
      <c r="B25" s="48" t="str">
        <f>'Teine 24'!B25</f>
        <v>Kartulipüree (L)</v>
      </c>
      <c r="C25" s="61">
        <v>70</v>
      </c>
      <c r="D25" s="59">
        <f>(C25/'Teine 24'!C25)*'Teine 24'!D25</f>
        <v>126</v>
      </c>
      <c r="E25" s="59">
        <f>(D25/'Teine 24'!D25)*'Teine 24'!E25</f>
        <v>24.01</v>
      </c>
      <c r="F25" s="59">
        <f>(E25/'Teine 24'!E25)*'Teine 24'!F25</f>
        <v>0.98699999999999999</v>
      </c>
      <c r="G25" s="59">
        <f>(F25/'Teine 24'!F25)*'Teine 24'!G25</f>
        <v>4.6500000000000004</v>
      </c>
    </row>
    <row r="26" spans="1:7" x14ac:dyDescent="0.25">
      <c r="A26" s="35"/>
      <c r="B26" s="48" t="str">
        <f>'Teine 24'!B26</f>
        <v>Kapsa-pourrulaugusalat</v>
      </c>
      <c r="C26" s="44">
        <v>25</v>
      </c>
      <c r="D26" s="59">
        <f>(C26/'Teine 24'!C26)*'Teine 24'!D26</f>
        <v>15.95</v>
      </c>
      <c r="E26" s="59">
        <f>(D26/'Teine 24'!D26)*'Teine 24'!E26</f>
        <v>1.155</v>
      </c>
      <c r="F26" s="59">
        <f>(E26/'Teine 24'!E26)*'Teine 24'!F26</f>
        <v>1.0225</v>
      </c>
      <c r="G26" s="59">
        <f>(F26/'Teine 24'!F26)*'Teine 24'!G26</f>
        <v>0.28999999999999998</v>
      </c>
    </row>
    <row r="27" spans="1:7" x14ac:dyDescent="0.25">
      <c r="A27" s="35"/>
      <c r="B27" s="48" t="str">
        <f>'Teine 24'!B27</f>
        <v>Peet, valge redis</v>
      </c>
      <c r="C27" s="60">
        <v>5</v>
      </c>
      <c r="D27" s="59">
        <f>(C27/'Teine 24'!C27)*'Teine 24'!D27</f>
        <v>2.2650000000000001</v>
      </c>
      <c r="E27" s="59">
        <f>(D27/'Teine 24'!D27)*'Teine 24'!E27</f>
        <v>0.35350000000000004</v>
      </c>
      <c r="F27" s="59">
        <f>(E27/'Teine 24'!E27)*'Teine 24'!F27</f>
        <v>1.0150000000000001E-2</v>
      </c>
      <c r="G27" s="59">
        <f>(F27/'Teine 24'!F27)*'Teine 24'!G27</f>
        <v>0.1265</v>
      </c>
    </row>
    <row r="28" spans="1:7" x14ac:dyDescent="0.25">
      <c r="A28" s="35"/>
      <c r="B28" s="48" t="str">
        <f>'Teine 24'!B28</f>
        <v>Salatikaste</v>
      </c>
      <c r="C28" s="60">
        <v>5</v>
      </c>
      <c r="D28" s="59">
        <f>(C28/'Teine 24'!C28)*'Teine 24'!D28</f>
        <v>35.25</v>
      </c>
      <c r="E28" s="59">
        <f>(D28/'Teine 24'!D28)*'Teine 24'!E28</f>
        <v>0.03</v>
      </c>
      <c r="F28" s="59">
        <f>(E28/'Teine 24'!E28)*'Teine 24'!F28</f>
        <v>3.9</v>
      </c>
      <c r="G28" s="59">
        <f>(F28/'Teine 24'!F28)*'Teine 24'!G28</f>
        <v>0.01</v>
      </c>
    </row>
    <row r="29" spans="1:7" x14ac:dyDescent="0.25">
      <c r="A29" s="43"/>
      <c r="B29" s="48" t="str">
        <f>'Teine 24'!B29</f>
        <v>Seemnesegu</v>
      </c>
      <c r="C29" s="62">
        <v>5</v>
      </c>
      <c r="D29" s="59">
        <f>(C29/'Teine 24'!C29)*'Teine 24'!D29</f>
        <v>30.55</v>
      </c>
      <c r="E29" s="59">
        <f>(D29/'Teine 24'!D29)*'Teine 24'!E29</f>
        <v>0.71</v>
      </c>
      <c r="F29" s="59">
        <f>(E29/'Teine 24'!E29)*'Teine 24'!F29</f>
        <v>2.68</v>
      </c>
      <c r="G29" s="59">
        <f>(F29/'Teine 24'!F29)*'Teine 24'!G29</f>
        <v>1.21</v>
      </c>
    </row>
    <row r="30" spans="1:7" x14ac:dyDescent="0.25">
      <c r="A30" s="35"/>
      <c r="B30" s="48" t="str">
        <f>'Teine 24'!B30</f>
        <v>PRIA Piimatooted (piim, keefir) (L)</v>
      </c>
      <c r="C30" s="61">
        <v>100</v>
      </c>
      <c r="D30" s="59"/>
      <c r="E30" s="59"/>
      <c r="F30" s="59"/>
      <c r="G30" s="59"/>
    </row>
    <row r="31" spans="1:7" x14ac:dyDescent="0.25">
      <c r="A31" s="35"/>
      <c r="B31" s="48" t="str">
        <f>'Teine 24'!B31</f>
        <v>Rukkileiva- ja sepikutoodete valik (G)</v>
      </c>
      <c r="C31" s="15">
        <v>40</v>
      </c>
      <c r="D31" s="59">
        <f>(C31/'Teine 24'!C31)*'Teine 24'!D31</f>
        <v>92</v>
      </c>
      <c r="E31" s="59">
        <f>(D31/'Teine 24'!D31)*'Teine 24'!E31</f>
        <v>19.680000000000003</v>
      </c>
      <c r="F31" s="59">
        <f>(E31/'Teine 24'!E31)*'Teine 24'!F31</f>
        <v>0.66400000000000003</v>
      </c>
      <c r="G31" s="59">
        <f>(F31/'Teine 24'!F31)*'Teine 24'!G31</f>
        <v>3.1520000000000001</v>
      </c>
    </row>
    <row r="32" spans="1:7" x14ac:dyDescent="0.25">
      <c r="A32" s="35"/>
      <c r="B32" s="48" t="str">
        <f>'Teine 24'!B32</f>
        <v>Õun (PRIA)</v>
      </c>
      <c r="C32" s="44">
        <v>100</v>
      </c>
      <c r="D32" s="59">
        <f>(C32/'Teine 24'!C32)*'Teine 24'!D32</f>
        <v>48.3</v>
      </c>
      <c r="E32" s="59">
        <f>(D32/'Teine 24'!D32)*'Teine 24'!E32</f>
        <v>10.9</v>
      </c>
      <c r="F32" s="59">
        <f>(E32/'Teine 24'!E32)*'Teine 24'!F32</f>
        <v>0</v>
      </c>
      <c r="G32" s="59">
        <f>C32*'Teine 24'!G32/'Teine 24'!C32</f>
        <v>0</v>
      </c>
    </row>
    <row r="33" spans="1:7" s="32" customFormat="1" x14ac:dyDescent="0.25">
      <c r="A33" s="39"/>
      <c r="B33" s="175" t="str">
        <f>'Teine 24'!B33</f>
        <v>Kokku:</v>
      </c>
      <c r="C33" s="40"/>
      <c r="D33" s="40">
        <f>SUM(D23:D32)</f>
        <v>570.95785714285705</v>
      </c>
      <c r="E33" s="40">
        <f>SUM(E23:E32)</f>
        <v>82.821357142857153</v>
      </c>
      <c r="F33" s="40">
        <f>SUM(F23:F32)</f>
        <v>21.382221428571427</v>
      </c>
      <c r="G33" s="40">
        <f>SUM(G23:G32)</f>
        <v>20.756500000000003</v>
      </c>
    </row>
    <row r="34" spans="1:7" x14ac:dyDescent="0.25">
      <c r="B34" s="11" t="s">
        <v>18</v>
      </c>
      <c r="D34" s="174">
        <f>AVERAGE(D14,D21,D33)</f>
        <v>613.67095238095226</v>
      </c>
      <c r="E34" s="174">
        <f>AVERAGE(E14,E21,E33)</f>
        <v>87.429261904761916</v>
      </c>
      <c r="F34" s="174">
        <f>AVERAGE(F14,F21,F33)</f>
        <v>20.595907142857143</v>
      </c>
      <c r="G34" s="174">
        <f>AVERAGE(G14,G21,G33)</f>
        <v>18.758500000000002</v>
      </c>
    </row>
    <row r="35" spans="1:7" x14ac:dyDescent="0.25">
      <c r="A35" s="107" t="s">
        <v>32</v>
      </c>
      <c r="B35" s="5"/>
      <c r="C35" s="5"/>
      <c r="E35" s="5"/>
      <c r="F35" s="5"/>
      <c r="G35" s="4"/>
    </row>
    <row r="36" spans="1:7" x14ac:dyDescent="0.25">
      <c r="A36" s="28" t="s">
        <v>25</v>
      </c>
      <c r="C36" s="6" t="s">
        <v>20</v>
      </c>
      <c r="D36" s="5"/>
    </row>
  </sheetData>
  <pageMargins left="0.7" right="0.7" top="0.75" bottom="0.75" header="0.3" footer="0.3"/>
  <pageSetup paperSize="9" scale="61" orientation="portrait" r:id="rId1"/>
  <ignoredErrors>
    <ignoredError sqref="G2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D685-DBBB-4A4F-B862-BA884EF3FEF8}">
  <sheetPr>
    <pageSetUpPr fitToPage="1"/>
  </sheetPr>
  <dimension ref="A1:AB59"/>
  <sheetViews>
    <sheetView zoomScale="85" zoomScaleNormal="85" workbookViewId="0">
      <selection activeCell="P42" sqref="P42"/>
    </sheetView>
  </sheetViews>
  <sheetFormatPr defaultRowHeight="15.75" x14ac:dyDescent="0.25"/>
  <cols>
    <col min="1" max="1" width="22.85546875" style="16" customWidth="1"/>
    <col min="2" max="2" width="52.28515625" style="13" customWidth="1"/>
    <col min="3" max="3" width="12.7109375" style="13" customWidth="1"/>
    <col min="4" max="4" width="14.7109375" style="13" customWidth="1"/>
    <col min="5" max="5" width="14.7109375" style="13" bestFit="1" customWidth="1"/>
    <col min="6" max="7" width="12.7109375" style="13" customWidth="1"/>
    <col min="8" max="257" width="8.7109375" style="16"/>
    <col min="258" max="258" width="37.7109375" style="16" customWidth="1"/>
    <col min="259" max="260" width="14.28515625" style="16" customWidth="1"/>
    <col min="261" max="261" width="13.5703125" style="16" customWidth="1"/>
    <col min="262" max="262" width="15.7109375" style="16" customWidth="1"/>
    <col min="263" max="263" width="15.5703125" style="16" customWidth="1"/>
    <col min="264" max="513" width="8.7109375" style="16"/>
    <col min="514" max="514" width="37.7109375" style="16" customWidth="1"/>
    <col min="515" max="516" width="14.28515625" style="16" customWidth="1"/>
    <col min="517" max="517" width="13.5703125" style="16" customWidth="1"/>
    <col min="518" max="518" width="15.7109375" style="16" customWidth="1"/>
    <col min="519" max="519" width="15.5703125" style="16" customWidth="1"/>
    <col min="520" max="769" width="8.7109375" style="16"/>
    <col min="770" max="770" width="37.7109375" style="16" customWidth="1"/>
    <col min="771" max="772" width="14.28515625" style="16" customWidth="1"/>
    <col min="773" max="773" width="13.5703125" style="16" customWidth="1"/>
    <col min="774" max="774" width="15.7109375" style="16" customWidth="1"/>
    <col min="775" max="775" width="15.5703125" style="16" customWidth="1"/>
    <col min="776" max="1025" width="8.7109375" style="16"/>
    <col min="1026" max="1026" width="37.7109375" style="16" customWidth="1"/>
    <col min="1027" max="1028" width="14.28515625" style="16" customWidth="1"/>
    <col min="1029" max="1029" width="13.5703125" style="16" customWidth="1"/>
    <col min="1030" max="1030" width="15.7109375" style="16" customWidth="1"/>
    <col min="1031" max="1031" width="15.5703125" style="16" customWidth="1"/>
    <col min="1032" max="1281" width="8.7109375" style="16"/>
    <col min="1282" max="1282" width="37.7109375" style="16" customWidth="1"/>
    <col min="1283" max="1284" width="14.28515625" style="16" customWidth="1"/>
    <col min="1285" max="1285" width="13.5703125" style="16" customWidth="1"/>
    <col min="1286" max="1286" width="15.7109375" style="16" customWidth="1"/>
    <col min="1287" max="1287" width="15.5703125" style="16" customWidth="1"/>
    <col min="1288" max="1537" width="8.7109375" style="16"/>
    <col min="1538" max="1538" width="37.7109375" style="16" customWidth="1"/>
    <col min="1539" max="1540" width="14.28515625" style="16" customWidth="1"/>
    <col min="1541" max="1541" width="13.5703125" style="16" customWidth="1"/>
    <col min="1542" max="1542" width="15.7109375" style="16" customWidth="1"/>
    <col min="1543" max="1543" width="15.5703125" style="16" customWidth="1"/>
    <col min="1544" max="1793" width="8.7109375" style="16"/>
    <col min="1794" max="1794" width="37.7109375" style="16" customWidth="1"/>
    <col min="1795" max="1796" width="14.28515625" style="16" customWidth="1"/>
    <col min="1797" max="1797" width="13.5703125" style="16" customWidth="1"/>
    <col min="1798" max="1798" width="15.7109375" style="16" customWidth="1"/>
    <col min="1799" max="1799" width="15.5703125" style="16" customWidth="1"/>
    <col min="1800" max="2049" width="8.7109375" style="16"/>
    <col min="2050" max="2050" width="37.7109375" style="16" customWidth="1"/>
    <col min="2051" max="2052" width="14.28515625" style="16" customWidth="1"/>
    <col min="2053" max="2053" width="13.5703125" style="16" customWidth="1"/>
    <col min="2054" max="2054" width="15.7109375" style="16" customWidth="1"/>
    <col min="2055" max="2055" width="15.5703125" style="16" customWidth="1"/>
    <col min="2056" max="2305" width="8.7109375" style="16"/>
    <col min="2306" max="2306" width="37.7109375" style="16" customWidth="1"/>
    <col min="2307" max="2308" width="14.28515625" style="16" customWidth="1"/>
    <col min="2309" max="2309" width="13.5703125" style="16" customWidth="1"/>
    <col min="2310" max="2310" width="15.7109375" style="16" customWidth="1"/>
    <col min="2311" max="2311" width="15.5703125" style="16" customWidth="1"/>
    <col min="2312" max="2561" width="8.7109375" style="16"/>
    <col min="2562" max="2562" width="37.7109375" style="16" customWidth="1"/>
    <col min="2563" max="2564" width="14.28515625" style="16" customWidth="1"/>
    <col min="2565" max="2565" width="13.5703125" style="16" customWidth="1"/>
    <col min="2566" max="2566" width="15.7109375" style="16" customWidth="1"/>
    <col min="2567" max="2567" width="15.5703125" style="16" customWidth="1"/>
    <col min="2568" max="2817" width="8.7109375" style="16"/>
    <col min="2818" max="2818" width="37.7109375" style="16" customWidth="1"/>
    <col min="2819" max="2820" width="14.28515625" style="16" customWidth="1"/>
    <col min="2821" max="2821" width="13.5703125" style="16" customWidth="1"/>
    <col min="2822" max="2822" width="15.7109375" style="16" customWidth="1"/>
    <col min="2823" max="2823" width="15.5703125" style="16" customWidth="1"/>
    <col min="2824" max="3073" width="8.7109375" style="16"/>
    <col min="3074" max="3074" width="37.7109375" style="16" customWidth="1"/>
    <col min="3075" max="3076" width="14.28515625" style="16" customWidth="1"/>
    <col min="3077" max="3077" width="13.5703125" style="16" customWidth="1"/>
    <col min="3078" max="3078" width="15.7109375" style="16" customWidth="1"/>
    <col min="3079" max="3079" width="15.5703125" style="16" customWidth="1"/>
    <col min="3080" max="3329" width="8.7109375" style="16"/>
    <col min="3330" max="3330" width="37.7109375" style="16" customWidth="1"/>
    <col min="3331" max="3332" width="14.28515625" style="16" customWidth="1"/>
    <col min="3333" max="3333" width="13.5703125" style="16" customWidth="1"/>
    <col min="3334" max="3334" width="15.7109375" style="16" customWidth="1"/>
    <col min="3335" max="3335" width="15.5703125" style="16" customWidth="1"/>
    <col min="3336" max="3585" width="8.7109375" style="16"/>
    <col min="3586" max="3586" width="37.7109375" style="16" customWidth="1"/>
    <col min="3587" max="3588" width="14.28515625" style="16" customWidth="1"/>
    <col min="3589" max="3589" width="13.5703125" style="16" customWidth="1"/>
    <col min="3590" max="3590" width="15.7109375" style="16" customWidth="1"/>
    <col min="3591" max="3591" width="15.5703125" style="16" customWidth="1"/>
    <col min="3592" max="3841" width="8.7109375" style="16"/>
    <col min="3842" max="3842" width="37.7109375" style="16" customWidth="1"/>
    <col min="3843" max="3844" width="14.28515625" style="16" customWidth="1"/>
    <col min="3845" max="3845" width="13.5703125" style="16" customWidth="1"/>
    <col min="3846" max="3846" width="15.7109375" style="16" customWidth="1"/>
    <col min="3847" max="3847" width="15.5703125" style="16" customWidth="1"/>
    <col min="3848" max="4097" width="8.7109375" style="16"/>
    <col min="4098" max="4098" width="37.7109375" style="16" customWidth="1"/>
    <col min="4099" max="4100" width="14.28515625" style="16" customWidth="1"/>
    <col min="4101" max="4101" width="13.5703125" style="16" customWidth="1"/>
    <col min="4102" max="4102" width="15.7109375" style="16" customWidth="1"/>
    <col min="4103" max="4103" width="15.5703125" style="16" customWidth="1"/>
    <col min="4104" max="4353" width="8.7109375" style="16"/>
    <col min="4354" max="4354" width="37.7109375" style="16" customWidth="1"/>
    <col min="4355" max="4356" width="14.28515625" style="16" customWidth="1"/>
    <col min="4357" max="4357" width="13.5703125" style="16" customWidth="1"/>
    <col min="4358" max="4358" width="15.7109375" style="16" customWidth="1"/>
    <col min="4359" max="4359" width="15.5703125" style="16" customWidth="1"/>
    <col min="4360" max="4609" width="8.7109375" style="16"/>
    <col min="4610" max="4610" width="37.7109375" style="16" customWidth="1"/>
    <col min="4611" max="4612" width="14.28515625" style="16" customWidth="1"/>
    <col min="4613" max="4613" width="13.5703125" style="16" customWidth="1"/>
    <col min="4614" max="4614" width="15.7109375" style="16" customWidth="1"/>
    <col min="4615" max="4615" width="15.5703125" style="16" customWidth="1"/>
    <col min="4616" max="4865" width="8.7109375" style="16"/>
    <col min="4866" max="4866" width="37.7109375" style="16" customWidth="1"/>
    <col min="4867" max="4868" width="14.28515625" style="16" customWidth="1"/>
    <col min="4869" max="4869" width="13.5703125" style="16" customWidth="1"/>
    <col min="4870" max="4870" width="15.7109375" style="16" customWidth="1"/>
    <col min="4871" max="4871" width="15.5703125" style="16" customWidth="1"/>
    <col min="4872" max="5121" width="8.7109375" style="16"/>
    <col min="5122" max="5122" width="37.7109375" style="16" customWidth="1"/>
    <col min="5123" max="5124" width="14.28515625" style="16" customWidth="1"/>
    <col min="5125" max="5125" width="13.5703125" style="16" customWidth="1"/>
    <col min="5126" max="5126" width="15.7109375" style="16" customWidth="1"/>
    <col min="5127" max="5127" width="15.5703125" style="16" customWidth="1"/>
    <col min="5128" max="5377" width="8.7109375" style="16"/>
    <col min="5378" max="5378" width="37.7109375" style="16" customWidth="1"/>
    <col min="5379" max="5380" width="14.28515625" style="16" customWidth="1"/>
    <col min="5381" max="5381" width="13.5703125" style="16" customWidth="1"/>
    <col min="5382" max="5382" width="15.7109375" style="16" customWidth="1"/>
    <col min="5383" max="5383" width="15.5703125" style="16" customWidth="1"/>
    <col min="5384" max="5633" width="8.7109375" style="16"/>
    <col min="5634" max="5634" width="37.7109375" style="16" customWidth="1"/>
    <col min="5635" max="5636" width="14.28515625" style="16" customWidth="1"/>
    <col min="5637" max="5637" width="13.5703125" style="16" customWidth="1"/>
    <col min="5638" max="5638" width="15.7109375" style="16" customWidth="1"/>
    <col min="5639" max="5639" width="15.5703125" style="16" customWidth="1"/>
    <col min="5640" max="5889" width="8.7109375" style="16"/>
    <col min="5890" max="5890" width="37.7109375" style="16" customWidth="1"/>
    <col min="5891" max="5892" width="14.28515625" style="16" customWidth="1"/>
    <col min="5893" max="5893" width="13.5703125" style="16" customWidth="1"/>
    <col min="5894" max="5894" width="15.7109375" style="16" customWidth="1"/>
    <col min="5895" max="5895" width="15.5703125" style="16" customWidth="1"/>
    <col min="5896" max="6145" width="8.7109375" style="16"/>
    <col min="6146" max="6146" width="37.7109375" style="16" customWidth="1"/>
    <col min="6147" max="6148" width="14.28515625" style="16" customWidth="1"/>
    <col min="6149" max="6149" width="13.5703125" style="16" customWidth="1"/>
    <col min="6150" max="6150" width="15.7109375" style="16" customWidth="1"/>
    <col min="6151" max="6151" width="15.5703125" style="16" customWidth="1"/>
    <col min="6152" max="6401" width="8.7109375" style="16"/>
    <col min="6402" max="6402" width="37.7109375" style="16" customWidth="1"/>
    <col min="6403" max="6404" width="14.28515625" style="16" customWidth="1"/>
    <col min="6405" max="6405" width="13.5703125" style="16" customWidth="1"/>
    <col min="6406" max="6406" width="15.7109375" style="16" customWidth="1"/>
    <col min="6407" max="6407" width="15.5703125" style="16" customWidth="1"/>
    <col min="6408" max="6657" width="8.7109375" style="16"/>
    <col min="6658" max="6658" width="37.7109375" style="16" customWidth="1"/>
    <col min="6659" max="6660" width="14.28515625" style="16" customWidth="1"/>
    <col min="6661" max="6661" width="13.5703125" style="16" customWidth="1"/>
    <col min="6662" max="6662" width="15.7109375" style="16" customWidth="1"/>
    <col min="6663" max="6663" width="15.5703125" style="16" customWidth="1"/>
    <col min="6664" max="6913" width="8.7109375" style="16"/>
    <col min="6914" max="6914" width="37.7109375" style="16" customWidth="1"/>
    <col min="6915" max="6916" width="14.28515625" style="16" customWidth="1"/>
    <col min="6917" max="6917" width="13.5703125" style="16" customWidth="1"/>
    <col min="6918" max="6918" width="15.7109375" style="16" customWidth="1"/>
    <col min="6919" max="6919" width="15.5703125" style="16" customWidth="1"/>
    <col min="6920" max="7169" width="8.7109375" style="16"/>
    <col min="7170" max="7170" width="37.7109375" style="16" customWidth="1"/>
    <col min="7171" max="7172" width="14.28515625" style="16" customWidth="1"/>
    <col min="7173" max="7173" width="13.5703125" style="16" customWidth="1"/>
    <col min="7174" max="7174" width="15.7109375" style="16" customWidth="1"/>
    <col min="7175" max="7175" width="15.5703125" style="16" customWidth="1"/>
    <col min="7176" max="7425" width="8.7109375" style="16"/>
    <col min="7426" max="7426" width="37.7109375" style="16" customWidth="1"/>
    <col min="7427" max="7428" width="14.28515625" style="16" customWidth="1"/>
    <col min="7429" max="7429" width="13.5703125" style="16" customWidth="1"/>
    <col min="7430" max="7430" width="15.7109375" style="16" customWidth="1"/>
    <col min="7431" max="7431" width="15.5703125" style="16" customWidth="1"/>
    <col min="7432" max="7681" width="8.7109375" style="16"/>
    <col min="7682" max="7682" width="37.7109375" style="16" customWidth="1"/>
    <col min="7683" max="7684" width="14.28515625" style="16" customWidth="1"/>
    <col min="7685" max="7685" width="13.5703125" style="16" customWidth="1"/>
    <col min="7686" max="7686" width="15.7109375" style="16" customWidth="1"/>
    <col min="7687" max="7687" width="15.5703125" style="16" customWidth="1"/>
    <col min="7688" max="7937" width="8.7109375" style="16"/>
    <col min="7938" max="7938" width="37.7109375" style="16" customWidth="1"/>
    <col min="7939" max="7940" width="14.28515625" style="16" customWidth="1"/>
    <col min="7941" max="7941" width="13.5703125" style="16" customWidth="1"/>
    <col min="7942" max="7942" width="15.7109375" style="16" customWidth="1"/>
    <col min="7943" max="7943" width="15.5703125" style="16" customWidth="1"/>
    <col min="7944" max="8193" width="8.7109375" style="16"/>
    <col min="8194" max="8194" width="37.7109375" style="16" customWidth="1"/>
    <col min="8195" max="8196" width="14.28515625" style="16" customWidth="1"/>
    <col min="8197" max="8197" width="13.5703125" style="16" customWidth="1"/>
    <col min="8198" max="8198" width="15.7109375" style="16" customWidth="1"/>
    <col min="8199" max="8199" width="15.5703125" style="16" customWidth="1"/>
    <col min="8200" max="8449" width="8.7109375" style="16"/>
    <col min="8450" max="8450" width="37.7109375" style="16" customWidth="1"/>
    <col min="8451" max="8452" width="14.28515625" style="16" customWidth="1"/>
    <col min="8453" max="8453" width="13.5703125" style="16" customWidth="1"/>
    <col min="8454" max="8454" width="15.7109375" style="16" customWidth="1"/>
    <col min="8455" max="8455" width="15.5703125" style="16" customWidth="1"/>
    <col min="8456" max="8705" width="8.7109375" style="16"/>
    <col min="8706" max="8706" width="37.7109375" style="16" customWidth="1"/>
    <col min="8707" max="8708" width="14.28515625" style="16" customWidth="1"/>
    <col min="8709" max="8709" width="13.5703125" style="16" customWidth="1"/>
    <col min="8710" max="8710" width="15.7109375" style="16" customWidth="1"/>
    <col min="8711" max="8711" width="15.5703125" style="16" customWidth="1"/>
    <col min="8712" max="8961" width="8.7109375" style="16"/>
    <col min="8962" max="8962" width="37.7109375" style="16" customWidth="1"/>
    <col min="8963" max="8964" width="14.28515625" style="16" customWidth="1"/>
    <col min="8965" max="8965" width="13.5703125" style="16" customWidth="1"/>
    <col min="8966" max="8966" width="15.7109375" style="16" customWidth="1"/>
    <col min="8967" max="8967" width="15.5703125" style="16" customWidth="1"/>
    <col min="8968" max="9217" width="8.7109375" style="16"/>
    <col min="9218" max="9218" width="37.7109375" style="16" customWidth="1"/>
    <col min="9219" max="9220" width="14.28515625" style="16" customWidth="1"/>
    <col min="9221" max="9221" width="13.5703125" style="16" customWidth="1"/>
    <col min="9222" max="9222" width="15.7109375" style="16" customWidth="1"/>
    <col min="9223" max="9223" width="15.5703125" style="16" customWidth="1"/>
    <col min="9224" max="9473" width="8.7109375" style="16"/>
    <col min="9474" max="9474" width="37.7109375" style="16" customWidth="1"/>
    <col min="9475" max="9476" width="14.28515625" style="16" customWidth="1"/>
    <col min="9477" max="9477" width="13.5703125" style="16" customWidth="1"/>
    <col min="9478" max="9478" width="15.7109375" style="16" customWidth="1"/>
    <col min="9479" max="9479" width="15.5703125" style="16" customWidth="1"/>
    <col min="9480" max="9729" width="8.7109375" style="16"/>
    <col min="9730" max="9730" width="37.7109375" style="16" customWidth="1"/>
    <col min="9731" max="9732" width="14.28515625" style="16" customWidth="1"/>
    <col min="9733" max="9733" width="13.5703125" style="16" customWidth="1"/>
    <col min="9734" max="9734" width="15.7109375" style="16" customWidth="1"/>
    <col min="9735" max="9735" width="15.5703125" style="16" customWidth="1"/>
    <col min="9736" max="9985" width="8.7109375" style="16"/>
    <col min="9986" max="9986" width="37.7109375" style="16" customWidth="1"/>
    <col min="9987" max="9988" width="14.28515625" style="16" customWidth="1"/>
    <col min="9989" max="9989" width="13.5703125" style="16" customWidth="1"/>
    <col min="9990" max="9990" width="15.7109375" style="16" customWidth="1"/>
    <col min="9991" max="9991" width="15.5703125" style="16" customWidth="1"/>
    <col min="9992" max="10241" width="8.7109375" style="16"/>
    <col min="10242" max="10242" width="37.7109375" style="16" customWidth="1"/>
    <col min="10243" max="10244" width="14.28515625" style="16" customWidth="1"/>
    <col min="10245" max="10245" width="13.5703125" style="16" customWidth="1"/>
    <col min="10246" max="10246" width="15.7109375" style="16" customWidth="1"/>
    <col min="10247" max="10247" width="15.5703125" style="16" customWidth="1"/>
    <col min="10248" max="10497" width="8.7109375" style="16"/>
    <col min="10498" max="10498" width="37.7109375" style="16" customWidth="1"/>
    <col min="10499" max="10500" width="14.28515625" style="16" customWidth="1"/>
    <col min="10501" max="10501" width="13.5703125" style="16" customWidth="1"/>
    <col min="10502" max="10502" width="15.7109375" style="16" customWidth="1"/>
    <col min="10503" max="10503" width="15.5703125" style="16" customWidth="1"/>
    <col min="10504" max="10753" width="8.7109375" style="16"/>
    <col min="10754" max="10754" width="37.7109375" style="16" customWidth="1"/>
    <col min="10755" max="10756" width="14.28515625" style="16" customWidth="1"/>
    <col min="10757" max="10757" width="13.5703125" style="16" customWidth="1"/>
    <col min="10758" max="10758" width="15.7109375" style="16" customWidth="1"/>
    <col min="10759" max="10759" width="15.5703125" style="16" customWidth="1"/>
    <col min="10760" max="11009" width="8.7109375" style="16"/>
    <col min="11010" max="11010" width="37.7109375" style="16" customWidth="1"/>
    <col min="11011" max="11012" width="14.28515625" style="16" customWidth="1"/>
    <col min="11013" max="11013" width="13.5703125" style="16" customWidth="1"/>
    <col min="11014" max="11014" width="15.7109375" style="16" customWidth="1"/>
    <col min="11015" max="11015" width="15.5703125" style="16" customWidth="1"/>
    <col min="11016" max="11265" width="8.7109375" style="16"/>
    <col min="11266" max="11266" width="37.7109375" style="16" customWidth="1"/>
    <col min="11267" max="11268" width="14.28515625" style="16" customWidth="1"/>
    <col min="11269" max="11269" width="13.5703125" style="16" customWidth="1"/>
    <col min="11270" max="11270" width="15.7109375" style="16" customWidth="1"/>
    <col min="11271" max="11271" width="15.5703125" style="16" customWidth="1"/>
    <col min="11272" max="11521" width="8.7109375" style="16"/>
    <col min="11522" max="11522" width="37.7109375" style="16" customWidth="1"/>
    <col min="11523" max="11524" width="14.28515625" style="16" customWidth="1"/>
    <col min="11525" max="11525" width="13.5703125" style="16" customWidth="1"/>
    <col min="11526" max="11526" width="15.7109375" style="16" customWidth="1"/>
    <col min="11527" max="11527" width="15.5703125" style="16" customWidth="1"/>
    <col min="11528" max="11777" width="8.7109375" style="16"/>
    <col min="11778" max="11778" width="37.7109375" style="16" customWidth="1"/>
    <col min="11779" max="11780" width="14.28515625" style="16" customWidth="1"/>
    <col min="11781" max="11781" width="13.5703125" style="16" customWidth="1"/>
    <col min="11782" max="11782" width="15.7109375" style="16" customWidth="1"/>
    <col min="11783" max="11783" width="15.5703125" style="16" customWidth="1"/>
    <col min="11784" max="12033" width="8.7109375" style="16"/>
    <col min="12034" max="12034" width="37.7109375" style="16" customWidth="1"/>
    <col min="12035" max="12036" width="14.28515625" style="16" customWidth="1"/>
    <col min="12037" max="12037" width="13.5703125" style="16" customWidth="1"/>
    <col min="12038" max="12038" width="15.7109375" style="16" customWidth="1"/>
    <col min="12039" max="12039" width="15.5703125" style="16" customWidth="1"/>
    <col min="12040" max="12289" width="8.7109375" style="16"/>
    <col min="12290" max="12290" width="37.7109375" style="16" customWidth="1"/>
    <col min="12291" max="12292" width="14.28515625" style="16" customWidth="1"/>
    <col min="12293" max="12293" width="13.5703125" style="16" customWidth="1"/>
    <col min="12294" max="12294" width="15.7109375" style="16" customWidth="1"/>
    <col min="12295" max="12295" width="15.5703125" style="16" customWidth="1"/>
    <col min="12296" max="12545" width="8.7109375" style="16"/>
    <col min="12546" max="12546" width="37.7109375" style="16" customWidth="1"/>
    <col min="12547" max="12548" width="14.28515625" style="16" customWidth="1"/>
    <col min="12549" max="12549" width="13.5703125" style="16" customWidth="1"/>
    <col min="12550" max="12550" width="15.7109375" style="16" customWidth="1"/>
    <col min="12551" max="12551" width="15.5703125" style="16" customWidth="1"/>
    <col min="12552" max="12801" width="8.7109375" style="16"/>
    <col min="12802" max="12802" width="37.7109375" style="16" customWidth="1"/>
    <col min="12803" max="12804" width="14.28515625" style="16" customWidth="1"/>
    <col min="12805" max="12805" width="13.5703125" style="16" customWidth="1"/>
    <col min="12806" max="12806" width="15.7109375" style="16" customWidth="1"/>
    <col min="12807" max="12807" width="15.5703125" style="16" customWidth="1"/>
    <col min="12808" max="13057" width="8.7109375" style="16"/>
    <col min="13058" max="13058" width="37.7109375" style="16" customWidth="1"/>
    <col min="13059" max="13060" width="14.28515625" style="16" customWidth="1"/>
    <col min="13061" max="13061" width="13.5703125" style="16" customWidth="1"/>
    <col min="13062" max="13062" width="15.7109375" style="16" customWidth="1"/>
    <col min="13063" max="13063" width="15.5703125" style="16" customWidth="1"/>
    <col min="13064" max="13313" width="8.7109375" style="16"/>
    <col min="13314" max="13314" width="37.7109375" style="16" customWidth="1"/>
    <col min="13315" max="13316" width="14.28515625" style="16" customWidth="1"/>
    <col min="13317" max="13317" width="13.5703125" style="16" customWidth="1"/>
    <col min="13318" max="13318" width="15.7109375" style="16" customWidth="1"/>
    <col min="13319" max="13319" width="15.5703125" style="16" customWidth="1"/>
    <col min="13320" max="13569" width="8.7109375" style="16"/>
    <col min="13570" max="13570" width="37.7109375" style="16" customWidth="1"/>
    <col min="13571" max="13572" width="14.28515625" style="16" customWidth="1"/>
    <col min="13573" max="13573" width="13.5703125" style="16" customWidth="1"/>
    <col min="13574" max="13574" width="15.7109375" style="16" customWidth="1"/>
    <col min="13575" max="13575" width="15.5703125" style="16" customWidth="1"/>
    <col min="13576" max="13825" width="8.7109375" style="16"/>
    <col min="13826" max="13826" width="37.7109375" style="16" customWidth="1"/>
    <col min="13827" max="13828" width="14.28515625" style="16" customWidth="1"/>
    <col min="13829" max="13829" width="13.5703125" style="16" customWidth="1"/>
    <col min="13830" max="13830" width="15.7109375" style="16" customWidth="1"/>
    <col min="13831" max="13831" width="15.5703125" style="16" customWidth="1"/>
    <col min="13832" max="14081" width="8.7109375" style="16"/>
    <col min="14082" max="14082" width="37.7109375" style="16" customWidth="1"/>
    <col min="14083" max="14084" width="14.28515625" style="16" customWidth="1"/>
    <col min="14085" max="14085" width="13.5703125" style="16" customWidth="1"/>
    <col min="14086" max="14086" width="15.7109375" style="16" customWidth="1"/>
    <col min="14087" max="14087" width="15.5703125" style="16" customWidth="1"/>
    <col min="14088" max="14337" width="8.7109375" style="16"/>
    <col min="14338" max="14338" width="37.7109375" style="16" customWidth="1"/>
    <col min="14339" max="14340" width="14.28515625" style="16" customWidth="1"/>
    <col min="14341" max="14341" width="13.5703125" style="16" customWidth="1"/>
    <col min="14342" max="14342" width="15.7109375" style="16" customWidth="1"/>
    <col min="14343" max="14343" width="15.5703125" style="16" customWidth="1"/>
    <col min="14344" max="14593" width="8.7109375" style="16"/>
    <col min="14594" max="14594" width="37.7109375" style="16" customWidth="1"/>
    <col min="14595" max="14596" width="14.28515625" style="16" customWidth="1"/>
    <col min="14597" max="14597" width="13.5703125" style="16" customWidth="1"/>
    <col min="14598" max="14598" width="15.7109375" style="16" customWidth="1"/>
    <col min="14599" max="14599" width="15.5703125" style="16" customWidth="1"/>
    <col min="14600" max="14849" width="8.7109375" style="16"/>
    <col min="14850" max="14850" width="37.7109375" style="16" customWidth="1"/>
    <col min="14851" max="14852" width="14.28515625" style="16" customWidth="1"/>
    <col min="14853" max="14853" width="13.5703125" style="16" customWidth="1"/>
    <col min="14854" max="14854" width="15.7109375" style="16" customWidth="1"/>
    <col min="14855" max="14855" width="15.5703125" style="16" customWidth="1"/>
    <col min="14856" max="15105" width="8.7109375" style="16"/>
    <col min="15106" max="15106" width="37.7109375" style="16" customWidth="1"/>
    <col min="15107" max="15108" width="14.28515625" style="16" customWidth="1"/>
    <col min="15109" max="15109" width="13.5703125" style="16" customWidth="1"/>
    <col min="15110" max="15110" width="15.7109375" style="16" customWidth="1"/>
    <col min="15111" max="15111" width="15.5703125" style="16" customWidth="1"/>
    <col min="15112" max="15361" width="8.7109375" style="16"/>
    <col min="15362" max="15362" width="37.7109375" style="16" customWidth="1"/>
    <col min="15363" max="15364" width="14.28515625" style="16" customWidth="1"/>
    <col min="15365" max="15365" width="13.5703125" style="16" customWidth="1"/>
    <col min="15366" max="15366" width="15.7109375" style="16" customWidth="1"/>
    <col min="15367" max="15367" width="15.5703125" style="16" customWidth="1"/>
    <col min="15368" max="15617" width="8.7109375" style="16"/>
    <col min="15618" max="15618" width="37.7109375" style="16" customWidth="1"/>
    <col min="15619" max="15620" width="14.28515625" style="16" customWidth="1"/>
    <col min="15621" max="15621" width="13.5703125" style="16" customWidth="1"/>
    <col min="15622" max="15622" width="15.7109375" style="16" customWidth="1"/>
    <col min="15623" max="15623" width="15.5703125" style="16" customWidth="1"/>
    <col min="15624" max="15873" width="8.7109375" style="16"/>
    <col min="15874" max="15874" width="37.7109375" style="16" customWidth="1"/>
    <col min="15875" max="15876" width="14.28515625" style="16" customWidth="1"/>
    <col min="15877" max="15877" width="13.5703125" style="16" customWidth="1"/>
    <col min="15878" max="15878" width="15.7109375" style="16" customWidth="1"/>
    <col min="15879" max="15879" width="15.5703125" style="16" customWidth="1"/>
    <col min="15880" max="16129" width="8.7109375" style="16"/>
    <col min="16130" max="16130" width="37.7109375" style="16" customWidth="1"/>
    <col min="16131" max="16132" width="14.28515625" style="16" customWidth="1"/>
    <col min="16133" max="16133" width="13.5703125" style="16" customWidth="1"/>
    <col min="16134" max="16134" width="15.7109375" style="16" customWidth="1"/>
    <col min="16135" max="16135" width="15.5703125" style="16" customWidth="1"/>
    <col min="16136" max="16384" width="8.7109375" style="16"/>
  </cols>
  <sheetData>
    <row r="1" spans="1:7" ht="15.6" customHeight="1" x14ac:dyDescent="0.25"/>
    <row r="2" spans="1:7" ht="49.15" customHeight="1" x14ac:dyDescent="0.35">
      <c r="A2" s="2" t="str">
        <f>'Teine 23'!A2</f>
        <v>Koolilõuna 03.06-07.06.2024</v>
      </c>
      <c r="B2" s="68"/>
      <c r="C2" s="5" t="s">
        <v>45</v>
      </c>
      <c r="D2" s="7"/>
    </row>
    <row r="3" spans="1:7" ht="24" customHeight="1" x14ac:dyDescent="0.25">
      <c r="A3" s="37" t="s">
        <v>0</v>
      </c>
      <c r="B3" s="178"/>
      <c r="C3" s="42" t="s">
        <v>1</v>
      </c>
      <c r="D3" s="42" t="s">
        <v>2</v>
      </c>
      <c r="E3" s="42" t="s">
        <v>3</v>
      </c>
      <c r="F3" s="42" t="s">
        <v>4</v>
      </c>
      <c r="G3" s="42" t="s">
        <v>5</v>
      </c>
    </row>
    <row r="4" spans="1:7" ht="17.25" customHeight="1" x14ac:dyDescent="0.25">
      <c r="A4" s="43" t="s">
        <v>6</v>
      </c>
      <c r="B4" s="138" t="str">
        <f>'Teine 23'!B4</f>
        <v>Bolognese kaste (L)</v>
      </c>
      <c r="C4" s="44">
        <v>150</v>
      </c>
      <c r="D4" s="57">
        <f>(C4/'Teine 23'!C4)*'Teine 23'!D4</f>
        <v>232.5</v>
      </c>
      <c r="E4" s="57">
        <f>(D4/'Teine 23'!D4)*'Teine 23'!E4</f>
        <v>19.349999999999998</v>
      </c>
      <c r="F4" s="57">
        <f>(E4/'Teine 23'!E4)*'Teine 23'!F4</f>
        <v>18.899999999999999</v>
      </c>
      <c r="G4" s="57">
        <f>(F4/'Teine 23'!F4)*'Teine 23'!G4</f>
        <v>8.2799999999999994</v>
      </c>
    </row>
    <row r="5" spans="1:7" x14ac:dyDescent="0.25">
      <c r="A5" s="36"/>
      <c r="B5" s="138" t="str">
        <f>'Teine 23'!B5</f>
        <v>Täisterapasta/pasta (G)</v>
      </c>
      <c r="C5" s="45">
        <v>100</v>
      </c>
      <c r="D5" s="57">
        <f>(C5/'Teine 23'!C5)*'Teine 23'!D5</f>
        <v>180</v>
      </c>
      <c r="E5" s="57">
        <f>(D5/'Teine 23'!D5)*'Teine 23'!E5</f>
        <v>34.300000000000004</v>
      </c>
      <c r="F5" s="57">
        <f>(E5/'Teine 23'!E5)*'Teine 23'!F5</f>
        <v>1.41</v>
      </c>
      <c r="G5" s="57">
        <f>(F5/'Teine 23'!F5)*'Teine 23'!G5</f>
        <v>6.6428571428571432</v>
      </c>
    </row>
    <row r="6" spans="1:7" s="28" customFormat="1" x14ac:dyDescent="0.25">
      <c r="A6" s="36"/>
      <c r="B6" s="138" t="str">
        <f>'Teine 23'!B6</f>
        <v>Tatar, aurutatud</v>
      </c>
      <c r="C6" s="44">
        <v>100</v>
      </c>
      <c r="D6" s="57">
        <f>(C6/'Teine 23'!C6)*'Teine 23'!D6</f>
        <v>79.857142857142861</v>
      </c>
      <c r="E6" s="57">
        <f>(D6/'Teine 23'!D6)*'Teine 23'!E6</f>
        <v>16.571428571428573</v>
      </c>
      <c r="F6" s="57">
        <f>(E6/'Teine 23'!E6)*'Teine 23'!F6</f>
        <v>0.50000000000000011</v>
      </c>
      <c r="G6" s="57">
        <f>(F6/'Teine 23'!F6)*'Teine 23'!G6</f>
        <v>2.9857142857142867</v>
      </c>
    </row>
    <row r="7" spans="1:7" x14ac:dyDescent="0.25">
      <c r="A7" s="36"/>
      <c r="B7" s="138" t="str">
        <f>'Teine 23'!B7</f>
        <v>Kapsa-porgandisalat</v>
      </c>
      <c r="C7" s="44">
        <v>50</v>
      </c>
      <c r="D7" s="57">
        <f>(C7/'Teine 23'!C7)*'Teine 23'!D7</f>
        <v>20.63</v>
      </c>
      <c r="E7" s="57">
        <f>(D7/'Teine 23'!D7)*'Teine 23'!E7</f>
        <v>3.63</v>
      </c>
      <c r="F7" s="57">
        <f>(E7/'Teine 23'!E7)*'Teine 23'!F7</f>
        <v>0.76</v>
      </c>
      <c r="G7" s="57">
        <f>(F7/'Teine 23'!F7)*'Teine 23'!G7</f>
        <v>0.43</v>
      </c>
    </row>
    <row r="8" spans="1:7" x14ac:dyDescent="0.25">
      <c r="A8" s="36"/>
      <c r="B8" s="138" t="str">
        <f>'Teine 23'!B8</f>
        <v>Kaalikas, roheline hernes, porrulauk</v>
      </c>
      <c r="C8" s="53">
        <v>50</v>
      </c>
      <c r="D8" s="63">
        <f>(C8/'Teine 23'!C8)*'Teine 23'!D8</f>
        <v>21.54</v>
      </c>
      <c r="E8" s="63">
        <f>(D8/'Teine 23'!D8)*'Teine 23'!E8</f>
        <v>4.34</v>
      </c>
      <c r="F8" s="63">
        <f>(E8/'Teine 23'!E8)*'Teine 23'!F8</f>
        <v>0.23</v>
      </c>
      <c r="G8" s="63">
        <f>(F8/'Teine 23'!F8)*'Teine 23'!G8</f>
        <v>0.96</v>
      </c>
    </row>
    <row r="9" spans="1:7" x14ac:dyDescent="0.25">
      <c r="A9" s="36"/>
      <c r="B9" s="180" t="str">
        <f>'Teine 23'!B9</f>
        <v>Salatikaste</v>
      </c>
      <c r="C9" s="44">
        <v>5</v>
      </c>
      <c r="D9" s="51">
        <v>35.25</v>
      </c>
      <c r="E9" s="51">
        <v>0.03</v>
      </c>
      <c r="F9" s="51">
        <v>3.9</v>
      </c>
      <c r="G9" s="51">
        <v>0.01</v>
      </c>
    </row>
    <row r="10" spans="1:7" x14ac:dyDescent="0.25">
      <c r="A10" s="36"/>
      <c r="B10" s="180" t="str">
        <f>'Teine 23'!B10</f>
        <v>Seemnesegu</v>
      </c>
      <c r="C10" s="44">
        <v>5</v>
      </c>
      <c r="D10" s="51">
        <v>30.55</v>
      </c>
      <c r="E10" s="51">
        <v>0.71</v>
      </c>
      <c r="F10" s="51">
        <v>2.68</v>
      </c>
      <c r="G10" s="51">
        <v>1.21</v>
      </c>
    </row>
    <row r="11" spans="1:7" x14ac:dyDescent="0.25">
      <c r="A11" s="36"/>
      <c r="B11" s="180" t="s">
        <v>46</v>
      </c>
      <c r="C11" s="179">
        <v>100</v>
      </c>
      <c r="D11" s="51"/>
      <c r="E11" s="51"/>
      <c r="F11" s="51"/>
      <c r="G11" s="51"/>
    </row>
    <row r="12" spans="1:7" x14ac:dyDescent="0.25">
      <c r="A12" s="36"/>
      <c r="B12" s="180" t="str">
        <f>'Teine 23'!B12</f>
        <v>Rukkileiva- ja sepikutoodete valik (G)</v>
      </c>
      <c r="C12" s="45">
        <v>50</v>
      </c>
      <c r="D12" s="51">
        <f>(C12/'Teine 23'!C12)*'Teine 23'!D12</f>
        <v>115</v>
      </c>
      <c r="E12" s="51">
        <f>(D12/'Teine 23'!D12)*'Teine 23'!E12</f>
        <v>24.6</v>
      </c>
      <c r="F12" s="51">
        <f>(E12/'Teine 23'!E12)*'Teine 23'!F12</f>
        <v>0.83</v>
      </c>
      <c r="G12" s="51">
        <f>(F12/'Teine 23'!F12)*'Teine 23'!G12</f>
        <v>3.94</v>
      </c>
    </row>
    <row r="13" spans="1:7" x14ac:dyDescent="0.25">
      <c r="A13" s="36"/>
      <c r="B13" s="180" t="s">
        <v>26</v>
      </c>
      <c r="C13" s="44">
        <v>100</v>
      </c>
      <c r="D13" s="51">
        <f>(C13/'Teine 23'!C13)*'Teine 23'!D13</f>
        <v>46.4</v>
      </c>
      <c r="E13" s="51">
        <f>(D13/'Teine 23'!D13)*'Teine 23'!E13</f>
        <v>10.02</v>
      </c>
      <c r="F13" s="51">
        <f>(E13/'Teine 23'!E13)*'Teine 23'!F13</f>
        <v>0</v>
      </c>
      <c r="G13" s="51">
        <v>0.13</v>
      </c>
    </row>
    <row r="14" spans="1:7" s="29" customFormat="1" x14ac:dyDescent="0.25">
      <c r="A14" s="39"/>
      <c r="B14" s="181" t="str">
        <f>'Teine 23'!B14</f>
        <v>Kokku:</v>
      </c>
      <c r="C14" s="75"/>
      <c r="D14" s="75">
        <f>SUM(D4:D13)</f>
        <v>761.72714285714278</v>
      </c>
      <c r="E14" s="75">
        <f t="shared" ref="E14:G14" si="0">SUM(E4:E13)</f>
        <v>113.55142857142856</v>
      </c>
      <c r="F14" s="75">
        <f t="shared" si="0"/>
        <v>29.209999999999997</v>
      </c>
      <c r="G14" s="75">
        <f t="shared" si="0"/>
        <v>24.588571428571434</v>
      </c>
    </row>
    <row r="15" spans="1:7" ht="24" customHeight="1" x14ac:dyDescent="0.25">
      <c r="A15" s="37" t="s">
        <v>11</v>
      </c>
      <c r="B15" s="180"/>
      <c r="C15" s="42" t="s">
        <v>1</v>
      </c>
      <c r="D15" s="42" t="s">
        <v>2</v>
      </c>
      <c r="E15" s="42" t="s">
        <v>3</v>
      </c>
      <c r="F15" s="42" t="s">
        <v>4</v>
      </c>
      <c r="G15" s="42" t="s">
        <v>5</v>
      </c>
    </row>
    <row r="16" spans="1:7" x14ac:dyDescent="0.25">
      <c r="A16" s="43" t="s">
        <v>6</v>
      </c>
      <c r="B16" s="180" t="str">
        <f>'Teine 23'!B16</f>
        <v>Hernesupp</v>
      </c>
      <c r="C16" s="44">
        <v>300</v>
      </c>
      <c r="D16" s="51">
        <f>C16*'Teine 23'!D16/'Teine 23'!C16</f>
        <v>324.57600000000002</v>
      </c>
      <c r="E16" s="51">
        <f>D16*'Teine 23'!E16/'Teine 23'!D16</f>
        <v>32.918399999999998</v>
      </c>
      <c r="F16" s="51">
        <f>E16*'Teine 23'!F16/'Teine 23'!E16</f>
        <v>16.704000000000001</v>
      </c>
      <c r="G16" s="51">
        <f>F16*'Teine 23'!G16/'Teine 23'!F16</f>
        <v>14.832000000000001</v>
      </c>
    </row>
    <row r="17" spans="1:7" x14ac:dyDescent="0.25">
      <c r="A17" s="36"/>
      <c r="B17" s="180" t="str">
        <f>'Teine 23'!B17</f>
        <v>Hapukoor (L)</v>
      </c>
      <c r="C17" s="44">
        <v>10</v>
      </c>
      <c r="D17" s="51">
        <f>C17*'Teine 23'!D17/'Teine 23'!C17</f>
        <v>22.2</v>
      </c>
      <c r="E17" s="51">
        <f>D17*'Teine 23'!E17/'Teine 23'!D17</f>
        <v>0.38</v>
      </c>
      <c r="F17" s="51">
        <f>E17*'Teine 23'!F17/'Teine 23'!E17</f>
        <v>2.15</v>
      </c>
      <c r="G17" s="51">
        <f>F17*'Teine 23'!G17/'Teine 23'!F17</f>
        <v>0.33</v>
      </c>
    </row>
    <row r="18" spans="1:7" x14ac:dyDescent="0.25">
      <c r="A18" s="36"/>
      <c r="B18" s="180" t="str">
        <f>'Teine 23'!B18</f>
        <v>Marjatarretis vanillikastmega (L)</v>
      </c>
      <c r="C18" s="44">
        <v>160</v>
      </c>
      <c r="D18" s="51">
        <f>C18*'Teine 23'!D18/'Teine 23'!C18</f>
        <v>177.6</v>
      </c>
      <c r="E18" s="51">
        <f>D18*'Teine 23'!E18/'Teine 23'!D18</f>
        <v>37.44</v>
      </c>
      <c r="F18" s="51">
        <f>E18*'Teine 23'!F18/'Teine 23'!E18</f>
        <v>1.016</v>
      </c>
      <c r="G18" s="51">
        <f>F18*'Teine 23'!G18/'Teine 23'!F18</f>
        <v>3.7919999999999998</v>
      </c>
    </row>
    <row r="19" spans="1:7" x14ac:dyDescent="0.25">
      <c r="A19" s="36"/>
      <c r="B19" s="180" t="s">
        <v>46</v>
      </c>
      <c r="C19" s="44">
        <v>100</v>
      </c>
      <c r="D19" s="51"/>
      <c r="E19" s="51"/>
      <c r="F19" s="51"/>
      <c r="G19" s="51"/>
    </row>
    <row r="20" spans="1:7" x14ac:dyDescent="0.25">
      <c r="A20" s="36"/>
      <c r="B20" s="180" t="str">
        <f>'Teine 23'!B20</f>
        <v>Rukkileiva- ja sepikutoodete valik (G)</v>
      </c>
      <c r="C20" s="44">
        <v>60</v>
      </c>
      <c r="D20" s="51">
        <f>C20*'Teine 23'!D20/'Teine 23'!C20</f>
        <v>138</v>
      </c>
      <c r="E20" s="51">
        <f>C20*'Teine 23'!E20/'Teine 23'!C20</f>
        <v>29.52</v>
      </c>
      <c r="F20" s="51">
        <f>C20*'Teine 23'!F20/'Teine 23'!C20</f>
        <v>0.996</v>
      </c>
      <c r="G20" s="51">
        <f>C20*'Teine 23'!G20/'Teine 23'!C20</f>
        <v>4.7279999999999998</v>
      </c>
    </row>
    <row r="21" spans="1:7" x14ac:dyDescent="0.25">
      <c r="A21" s="36"/>
      <c r="B21" s="180" t="s">
        <v>31</v>
      </c>
      <c r="C21" s="44">
        <v>100</v>
      </c>
      <c r="D21" s="51">
        <f>C21*'Teine 23'!D21/'Teine 23'!C21</f>
        <v>27.3</v>
      </c>
      <c r="E21" s="51">
        <f>C21*'Teine 23'!E21/'Teine 23'!C21</f>
        <v>4.24</v>
      </c>
      <c r="F21" s="51">
        <f>C21*'Teine 23'!F21/'Teine 23'!C21</f>
        <v>0.2</v>
      </c>
      <c r="G21" s="51">
        <f>C21*'Teine 23'!G21/'Teine 23'!C21</f>
        <v>1.1299999999999999</v>
      </c>
    </row>
    <row r="22" spans="1:7" s="29" customFormat="1" x14ac:dyDescent="0.25">
      <c r="A22" s="39"/>
      <c r="B22" s="181" t="str">
        <f>'Teine 23'!B22</f>
        <v>Kokku:</v>
      </c>
      <c r="C22" s="75"/>
      <c r="D22" s="75">
        <f>SUM(D16:D21)</f>
        <v>689.67599999999993</v>
      </c>
      <c r="E22" s="75">
        <f t="shared" ref="E22:G22" si="1">SUM(E16:E21)</f>
        <v>104.49839999999999</v>
      </c>
      <c r="F22" s="75">
        <f t="shared" si="1"/>
        <v>21.065999999999995</v>
      </c>
      <c r="G22" s="75">
        <f t="shared" si="1"/>
        <v>24.812000000000001</v>
      </c>
    </row>
    <row r="23" spans="1:7" ht="24" customHeight="1" x14ac:dyDescent="0.25">
      <c r="A23" s="37" t="s">
        <v>13</v>
      </c>
      <c r="B23" s="180"/>
      <c r="C23" s="42" t="s">
        <v>1</v>
      </c>
      <c r="D23" s="42" t="s">
        <v>2</v>
      </c>
      <c r="E23" s="42" t="s">
        <v>3</v>
      </c>
      <c r="F23" s="42" t="s">
        <v>4</v>
      </c>
      <c r="G23" s="42" t="s">
        <v>5</v>
      </c>
    </row>
    <row r="24" spans="1:7" x14ac:dyDescent="0.25">
      <c r="A24" s="43" t="s">
        <v>6</v>
      </c>
      <c r="B24" s="180" t="str">
        <f>'Teine 23'!B24</f>
        <v>Tomatine sealihahautis (G)</v>
      </c>
      <c r="C24" s="44">
        <v>150</v>
      </c>
      <c r="D24" s="51">
        <f>C24*'Teine 23'!D24/'Teine 23'!C24</f>
        <v>204</v>
      </c>
      <c r="E24" s="51">
        <f>C24*'Teine 23'!E24/'Teine 23'!C24</f>
        <v>24.87857142857143</v>
      </c>
      <c r="F24" s="51">
        <f>C24*'Teine 23'!F24/'Teine 23'!C24</f>
        <v>18.942857142857143</v>
      </c>
      <c r="G24" s="51">
        <f>C24*'Teine 23'!G24/'Teine 23'!C24</f>
        <v>10.95</v>
      </c>
    </row>
    <row r="25" spans="1:7" x14ac:dyDescent="0.25">
      <c r="A25" s="36"/>
      <c r="B25" s="180" t="str">
        <f>'Teine 23'!B25</f>
        <v>Kartulipüree (L)</v>
      </c>
      <c r="C25" s="44">
        <v>100</v>
      </c>
      <c r="D25" s="51">
        <f>C25*'Teine 23'!D25/'Teine 23'!C25</f>
        <v>90.4</v>
      </c>
      <c r="E25" s="51">
        <f>C25*'Teine 23'!E25/'Teine 23'!C25</f>
        <v>14.5</v>
      </c>
      <c r="F25" s="51">
        <f>C25*'Teine 23'!F25/'Teine 23'!C25</f>
        <v>2.37</v>
      </c>
      <c r="G25" s="51">
        <f>C25*'Teine 23'!G25/'Teine 23'!C25</f>
        <v>2.35</v>
      </c>
    </row>
    <row r="26" spans="1:7" x14ac:dyDescent="0.25">
      <c r="A26" s="36"/>
      <c r="B26" s="180" t="str">
        <f>'Teine 23'!B26</f>
        <v>Riis, aurutatud</v>
      </c>
      <c r="C26" s="44">
        <v>100</v>
      </c>
      <c r="D26" s="51">
        <f>C26*'Teine 23'!D26/'Teine 23'!C26</f>
        <v>158.57142857142858</v>
      </c>
      <c r="E26" s="51">
        <f>C26*'Teine 23'!E26/'Teine 23'!C26</f>
        <v>35.571428571428569</v>
      </c>
      <c r="F26" s="51">
        <f>C26*'Teine 23'!F26/'Teine 23'!C26</f>
        <v>0.5714285714285714</v>
      </c>
      <c r="G26" s="51">
        <f>C26*'Teine 23'!G26/'Teine 23'!C26</f>
        <v>3.5714285714285716</v>
      </c>
    </row>
    <row r="27" spans="1:7" x14ac:dyDescent="0.25">
      <c r="A27" s="36"/>
      <c r="B27" s="180" t="str">
        <f>'Teine 23'!B27</f>
        <v>Kapsa salat virsikuga</v>
      </c>
      <c r="C27" s="44">
        <v>50</v>
      </c>
      <c r="D27" s="51">
        <f>C27*'Teine 23'!D27/'Teine 23'!C27</f>
        <v>32.5</v>
      </c>
      <c r="E27" s="51">
        <f>C27*'Teine 23'!E27/'Teine 23'!C27</f>
        <v>3.21</v>
      </c>
      <c r="F27" s="51">
        <f>C27*'Teine 23'!F27/'Teine 23'!C27</f>
        <v>1.76</v>
      </c>
      <c r="G27" s="51">
        <f>C27*'Teine 23'!G27/'Teine 23'!C27</f>
        <v>0.46600000000000003</v>
      </c>
    </row>
    <row r="28" spans="1:7" x14ac:dyDescent="0.25">
      <c r="A28" s="36"/>
      <c r="B28" s="180" t="str">
        <f>'Teine 23'!B28</f>
        <v>Porgand, valged oad, peet</v>
      </c>
      <c r="C28" s="44">
        <v>50</v>
      </c>
      <c r="D28" s="51">
        <f>C28*'Teine 23'!D28/'Teine 23'!C28</f>
        <v>36.9</v>
      </c>
      <c r="E28" s="51">
        <f>C28*'Teine 23'!E28/'Teine 23'!C28</f>
        <v>4.7350000000000003</v>
      </c>
      <c r="F28" s="51">
        <f>C28*'Teine 23'!F28/'Teine 23'!C28</f>
        <v>0.93500000000000005</v>
      </c>
      <c r="G28" s="51">
        <f>C28*'Teine 23'!G28/'Teine 23'!C28</f>
        <v>1.55</v>
      </c>
    </row>
    <row r="29" spans="1:7" x14ac:dyDescent="0.25">
      <c r="A29" s="36"/>
      <c r="B29" s="180" t="s">
        <v>57</v>
      </c>
      <c r="C29" s="44">
        <v>50</v>
      </c>
      <c r="D29" s="51">
        <f>C29*'Teine 23'!D29/'Teine 23'!C29</f>
        <v>51.5</v>
      </c>
      <c r="E29" s="51">
        <f>C29*'Teine 23'!E29/'Teine 23'!C29</f>
        <v>1.25</v>
      </c>
      <c r="F29" s="51">
        <f>C29*'Teine 23'!F29/'Teine 23'!C29</f>
        <v>2.2000000000000002</v>
      </c>
      <c r="G29" s="51">
        <f>C29*'Teine 23'!G29/'Teine 23'!C29</f>
        <v>6.65</v>
      </c>
    </row>
    <row r="30" spans="1:7" x14ac:dyDescent="0.25">
      <c r="A30" s="36"/>
      <c r="B30" s="180" t="str">
        <f>'Teine 23'!B30</f>
        <v>Salatikaste</v>
      </c>
      <c r="C30" s="44">
        <v>5</v>
      </c>
      <c r="D30" s="51">
        <f>C30*'Teine 23'!D30/'Teine 23'!C30</f>
        <v>35.25</v>
      </c>
      <c r="E30" s="51">
        <f>C30*'Teine 23'!E30/'Teine 23'!C30</f>
        <v>0.03</v>
      </c>
      <c r="F30" s="51">
        <f>C30*'Teine 23'!F30/'Teine 23'!C30</f>
        <v>3.9</v>
      </c>
      <c r="G30" s="51">
        <f>C30*'Teine 23'!G30/'Teine 23'!C30</f>
        <v>0.01</v>
      </c>
    </row>
    <row r="31" spans="1:7" x14ac:dyDescent="0.25">
      <c r="A31" s="36"/>
      <c r="B31" s="180" t="str">
        <f>'Teine 23'!B31</f>
        <v>Seemnesegu</v>
      </c>
      <c r="C31" s="44">
        <v>5</v>
      </c>
      <c r="D31" s="51">
        <f>C31*'Teine 23'!D31/'Teine 23'!C31</f>
        <v>30.55</v>
      </c>
      <c r="E31" s="51">
        <f>C31*'Teine 23'!E31/'Teine 23'!C31</f>
        <v>0.71</v>
      </c>
      <c r="F31" s="51">
        <f>C31*'Teine 23'!F31/'Teine 23'!C31</f>
        <v>2.68</v>
      </c>
      <c r="G31" s="51">
        <f>C31*'Teine 23'!G31/'Teine 23'!C31</f>
        <v>1.21</v>
      </c>
    </row>
    <row r="32" spans="1:7" x14ac:dyDescent="0.25">
      <c r="A32" s="36"/>
      <c r="B32" s="180" t="s">
        <v>46</v>
      </c>
      <c r="C32" s="179">
        <v>100</v>
      </c>
      <c r="D32" s="51"/>
      <c r="E32" s="51"/>
      <c r="F32" s="51"/>
      <c r="G32" s="51"/>
    </row>
    <row r="33" spans="1:28" x14ac:dyDescent="0.25">
      <c r="A33" s="36"/>
      <c r="B33" s="180" t="str">
        <f>'Teine 23'!B33</f>
        <v>Rukkileiva- ja sepikutoodete valik (G)</v>
      </c>
      <c r="C33" s="45">
        <v>50</v>
      </c>
      <c r="D33" s="51">
        <f>C33*'Teine 23'!D33/'Teine 23'!C33</f>
        <v>115</v>
      </c>
      <c r="E33" s="51">
        <f>C33*'Teine 23'!E33/'Teine 23'!C33</f>
        <v>24.6</v>
      </c>
      <c r="F33" s="51">
        <f>C33*'Teine 23'!F33/'Teine 23'!C33</f>
        <v>0.83</v>
      </c>
      <c r="G33" s="51">
        <f>C33*'Teine 23'!G33/'Teine 23'!C33</f>
        <v>3.94</v>
      </c>
    </row>
    <row r="34" spans="1:28" x14ac:dyDescent="0.25">
      <c r="A34" s="35"/>
      <c r="B34" s="180" t="s">
        <v>29</v>
      </c>
      <c r="C34" s="44">
        <v>100</v>
      </c>
      <c r="D34" s="51">
        <f>C34*'Teine 23'!D34/'Teine 23'!C34</f>
        <v>48.3</v>
      </c>
      <c r="E34" s="51">
        <f>C34*'Teine 23'!E34/'Teine 23'!C34</f>
        <v>10.9</v>
      </c>
      <c r="F34" s="51">
        <f>C34*'Teine 23'!F34/'Teine 23'!C34</f>
        <v>0</v>
      </c>
      <c r="G34" s="51">
        <f>C34*'Teine 23'!G34/'Teine 23'!C34</f>
        <v>0</v>
      </c>
    </row>
    <row r="35" spans="1:28" s="29" customFormat="1" x14ac:dyDescent="0.25">
      <c r="A35" s="39"/>
      <c r="B35" s="181" t="str">
        <f>'Teine 23'!B35</f>
        <v>Kokku:</v>
      </c>
      <c r="C35" s="75"/>
      <c r="D35" s="75">
        <f>SUM(D24:D34)</f>
        <v>802.97142857142842</v>
      </c>
      <c r="E35" s="75">
        <f t="shared" ref="E35:G35" si="2">SUM(E24:E34)</f>
        <v>120.38499999999999</v>
      </c>
      <c r="F35" s="75">
        <f t="shared" si="2"/>
        <v>34.189285714285717</v>
      </c>
      <c r="G35" s="75">
        <f t="shared" si="2"/>
        <v>30.697428571428574</v>
      </c>
    </row>
    <row r="36" spans="1:28" ht="24" customHeight="1" x14ac:dyDescent="0.25">
      <c r="A36" s="37" t="s">
        <v>14</v>
      </c>
      <c r="B36" s="180"/>
      <c r="C36" s="42" t="s">
        <v>1</v>
      </c>
      <c r="D36" s="42" t="s">
        <v>2</v>
      </c>
      <c r="E36" s="42" t="s">
        <v>3</v>
      </c>
      <c r="F36" s="42" t="s">
        <v>4</v>
      </c>
      <c r="G36" s="42" t="s">
        <v>5</v>
      </c>
    </row>
    <row r="37" spans="1:28" x14ac:dyDescent="0.25">
      <c r="A37" s="43" t="s">
        <v>6</v>
      </c>
      <c r="B37" s="180" t="str">
        <f>'Teine 23'!B37</f>
        <v>Kalasupp</v>
      </c>
      <c r="C37" s="46">
        <v>300</v>
      </c>
      <c r="D37" s="51">
        <f>C37*'Teine 23'!D37/'Teine 23'!C37</f>
        <v>384</v>
      </c>
      <c r="E37" s="51">
        <f>C37*'Teine 23'!E37/'Teine 23'!C37</f>
        <v>53.1</v>
      </c>
      <c r="F37" s="51">
        <f>C37*'Teine 23'!F37/'Teine 23'!C37</f>
        <v>11.496</v>
      </c>
      <c r="G37" s="51">
        <f>C37*'Teine 23'!G37/'Teine 23'!C37</f>
        <v>14.832000000000001</v>
      </c>
    </row>
    <row r="38" spans="1:28" s="4" customFormat="1" x14ac:dyDescent="0.25">
      <c r="A38" s="38"/>
      <c r="B38" s="180" t="str">
        <f>'Teine 23'!B38</f>
        <v>Hapukoor (L)</v>
      </c>
      <c r="C38" s="184">
        <v>10</v>
      </c>
      <c r="D38" s="51">
        <f>C38*'Teine 23'!D38/'Teine 23'!C38</f>
        <v>22.2</v>
      </c>
      <c r="E38" s="184">
        <v>0.38</v>
      </c>
      <c r="F38" s="184">
        <v>2.15</v>
      </c>
      <c r="G38" s="184">
        <v>0.33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x14ac:dyDescent="0.25">
      <c r="A39" s="36"/>
      <c r="B39" s="180" t="str">
        <f>'Teine 23'!B39</f>
        <v>Pannkoogid moosiga (L)</v>
      </c>
      <c r="C39" s="46">
        <v>160</v>
      </c>
      <c r="D39" s="51">
        <f>C39*'Teine 23'!D39/'Teine 23'!C39</f>
        <v>192</v>
      </c>
      <c r="E39" s="51">
        <f>C39*'Teine 23'!E39/'Teine 23'!C39</f>
        <v>32.479999999999997</v>
      </c>
      <c r="F39" s="51">
        <f>C39*'Teine 23'!F39/'Teine 23'!C39</f>
        <v>4.016</v>
      </c>
      <c r="G39" s="51">
        <f>C39*'Teine 23'!G39/'Teine 23'!C39</f>
        <v>4.7359999999999998</v>
      </c>
    </row>
    <row r="40" spans="1:28" x14ac:dyDescent="0.25">
      <c r="A40" s="36"/>
      <c r="B40" s="180" t="s">
        <v>46</v>
      </c>
      <c r="C40" s="46">
        <v>100</v>
      </c>
      <c r="D40" s="51"/>
      <c r="E40" s="51"/>
      <c r="F40" s="51"/>
      <c r="G40" s="51"/>
    </row>
    <row r="41" spans="1:28" x14ac:dyDescent="0.25">
      <c r="A41" s="35"/>
      <c r="B41" s="180" t="str">
        <f>'Teine 23'!B41</f>
        <v>Rukkileiva- ja sepikutoodete valik (G)</v>
      </c>
      <c r="C41" s="179">
        <v>50</v>
      </c>
      <c r="D41" s="51">
        <f>C41*'Teine 23'!D41/'Teine 23'!C41</f>
        <v>115</v>
      </c>
      <c r="E41" s="51">
        <f>C41*'Teine 23'!E41/'Teine 23'!C41</f>
        <v>24.6</v>
      </c>
      <c r="F41" s="51">
        <f>C41*'Teine 23'!F41/'Teine 23'!C41</f>
        <v>0.83</v>
      </c>
      <c r="G41" s="51">
        <f>C41*'Teine 23'!G41/'Teine 23'!C41</f>
        <v>3.94</v>
      </c>
    </row>
    <row r="42" spans="1:28" x14ac:dyDescent="0.25">
      <c r="A42" s="35"/>
      <c r="B42" s="182" t="s">
        <v>27</v>
      </c>
      <c r="C42" s="179">
        <v>100</v>
      </c>
      <c r="D42" s="51">
        <f>C42*'Teine 23'!D42/'Teine 23'!C42</f>
        <v>32.4</v>
      </c>
      <c r="E42" s="51">
        <f>C42*'Teine 23'!E42/'Teine 23'!C42</f>
        <v>5.6</v>
      </c>
      <c r="F42" s="51">
        <f>C42*'Teine 23'!F42/'Teine 23'!C42</f>
        <v>0.2</v>
      </c>
      <c r="G42" s="51">
        <f>C42*'Teine 23'!G42/'Teine 23'!C42</f>
        <v>0.6</v>
      </c>
    </row>
    <row r="43" spans="1:28" s="29" customFormat="1" x14ac:dyDescent="0.25">
      <c r="A43" s="39"/>
      <c r="B43" s="183" t="str">
        <f>'Teine 23'!B43</f>
        <v>Kokku:</v>
      </c>
      <c r="C43" s="75"/>
      <c r="D43" s="75">
        <f>SUM(D37:D42)</f>
        <v>745.6</v>
      </c>
      <c r="E43" s="75">
        <f t="shared" ref="E43:G43" si="3">SUM(E37:E42)</f>
        <v>116.16</v>
      </c>
      <c r="F43" s="75">
        <f t="shared" si="3"/>
        <v>18.691999999999997</v>
      </c>
      <c r="G43" s="75">
        <f t="shared" si="3"/>
        <v>24.438000000000002</v>
      </c>
    </row>
    <row r="44" spans="1:28" ht="24" customHeight="1" x14ac:dyDescent="0.25">
      <c r="A44" s="37" t="s">
        <v>15</v>
      </c>
      <c r="B44" s="180"/>
      <c r="C44" s="42" t="s">
        <v>1</v>
      </c>
      <c r="D44" s="42" t="s">
        <v>2</v>
      </c>
      <c r="E44" s="42" t="s">
        <v>3</v>
      </c>
      <c r="F44" s="42" t="s">
        <v>4</v>
      </c>
      <c r="G44" s="42" t="s">
        <v>5</v>
      </c>
    </row>
    <row r="45" spans="1:28" ht="15.75" customHeight="1" x14ac:dyDescent="0.25">
      <c r="A45" s="36" t="s">
        <v>6</v>
      </c>
      <c r="B45" s="180" t="str">
        <f>'Teine 23'!B45</f>
        <v>Koorekastmes kanalihatükid (L)</v>
      </c>
      <c r="C45" s="46">
        <v>150</v>
      </c>
      <c r="D45" s="51">
        <f>C45*'Teine 23'!D45/'Teine 23'!C45</f>
        <v>207.42857142857142</v>
      </c>
      <c r="E45" s="51">
        <f>C45*'Teine 23'!E45/'Teine 23'!C45</f>
        <v>12.107142857142858</v>
      </c>
      <c r="F45" s="51">
        <f>C45*'Teine 23'!F45/'Teine 23'!C45</f>
        <v>13.350000000000001</v>
      </c>
      <c r="G45" s="51">
        <f>C45*'Teine 23'!G45/'Teine 23'!C45</f>
        <v>16.2</v>
      </c>
    </row>
    <row r="46" spans="1:28" x14ac:dyDescent="0.25">
      <c r="A46" s="36"/>
      <c r="B46" s="180" t="str">
        <f>'Teine 23'!B46</f>
        <v>Riis, aurutatud</v>
      </c>
      <c r="C46" s="44">
        <v>100</v>
      </c>
      <c r="D46" s="51">
        <f>C46*'Teine 23'!D46/'Teine 23'!C46</f>
        <v>130</v>
      </c>
      <c r="E46" s="51">
        <f>C46*'Teine 23'!E46/'Teine 23'!C46</f>
        <v>28.8</v>
      </c>
      <c r="F46" s="51">
        <f>C46*'Teine 23'!F46/'Teine 23'!C46</f>
        <v>0.25</v>
      </c>
      <c r="G46" s="51">
        <f>C46*'Teine 23'!G46/'Teine 23'!C46</f>
        <v>2.9600000000000004</v>
      </c>
    </row>
    <row r="47" spans="1:28" x14ac:dyDescent="0.25">
      <c r="A47" s="36"/>
      <c r="B47" s="180" t="str">
        <f>'Teine 23'!B47</f>
        <v xml:space="preserve">Kartul, aurutatud </v>
      </c>
      <c r="C47" s="44">
        <v>100</v>
      </c>
      <c r="D47" s="51">
        <f>C47*'Teine 23'!D47/'Teine 23'!C47</f>
        <v>75.428571428571431</v>
      </c>
      <c r="E47" s="51">
        <f>C47*'Teine 23'!E47/'Teine 23'!C47</f>
        <v>17.428571428571427</v>
      </c>
      <c r="F47" s="51">
        <f>C47*'Teine 23'!F47/'Teine 23'!C47</f>
        <v>0.10000000000000002</v>
      </c>
      <c r="G47" s="51">
        <f>C47*'Teine 23'!G47/'Teine 23'!C47</f>
        <v>1.9571428571428571</v>
      </c>
    </row>
    <row r="48" spans="1:28" x14ac:dyDescent="0.25">
      <c r="A48" s="35"/>
      <c r="B48" s="180" t="str">
        <f>'Teine 23'!B48</f>
        <v>Hiina kapsa salat tomatiga</v>
      </c>
      <c r="C48" s="44">
        <v>50</v>
      </c>
      <c r="D48" s="51">
        <f>C48*'Teine 23'!D48/'Teine 23'!C48</f>
        <v>10.25</v>
      </c>
      <c r="E48" s="51">
        <f>C48*'Teine 23'!E48/'Teine 23'!C48</f>
        <v>1.29</v>
      </c>
      <c r="F48" s="51">
        <f>C48*'Teine 23'!F48/'Teine 23'!C48</f>
        <v>0.15</v>
      </c>
      <c r="G48" s="51">
        <f>C48*'Teine 23'!G48/'Teine 23'!C48</f>
        <v>0.68500000000000005</v>
      </c>
    </row>
    <row r="49" spans="1:7" x14ac:dyDescent="0.25">
      <c r="A49" s="35"/>
      <c r="B49" s="180" t="str">
        <f>'Teine 23'!B49</f>
        <v>Mais, valge redis</v>
      </c>
      <c r="C49" s="44">
        <v>50</v>
      </c>
      <c r="D49" s="51">
        <f>C49*'Teine 23'!D49/'Teine 23'!C49</f>
        <v>28.35</v>
      </c>
      <c r="E49" s="51">
        <f>C49*'Teine 23'!E49/'Teine 23'!C49</f>
        <v>4.53</v>
      </c>
      <c r="F49" s="51">
        <f>C49*'Teine 23'!F49/'Teine 23'!C49</f>
        <v>0.255</v>
      </c>
      <c r="G49" s="51">
        <f>C49*'Teine 23'!G49/'Teine 23'!C49</f>
        <v>1.4650000000000001</v>
      </c>
    </row>
    <row r="50" spans="1:7" x14ac:dyDescent="0.25">
      <c r="A50" s="36"/>
      <c r="B50" s="180" t="str">
        <f>'Teine 23'!B50</f>
        <v>Salatikaste</v>
      </c>
      <c r="C50" s="44">
        <v>5</v>
      </c>
      <c r="D50" s="51">
        <f>C50*'Teine 23'!D50/'Teine 23'!C50</f>
        <v>35.25</v>
      </c>
      <c r="E50" s="51">
        <f>C50*'Teine 23'!E50/'Teine 23'!C50</f>
        <v>0.03</v>
      </c>
      <c r="F50" s="51">
        <f>C50*'Teine 23'!F50/'Teine 23'!C50</f>
        <v>3.9</v>
      </c>
      <c r="G50" s="51">
        <f>C50*'Teine 23'!G50/'Teine 23'!C50</f>
        <v>0.01</v>
      </c>
    </row>
    <row r="51" spans="1:7" x14ac:dyDescent="0.25">
      <c r="A51" s="36"/>
      <c r="B51" s="180" t="str">
        <f>'Teine 23'!B51</f>
        <v>Seemnesegu</v>
      </c>
      <c r="C51" s="44">
        <v>5</v>
      </c>
      <c r="D51" s="51">
        <f>C51*'Teine 23'!D51/'Teine 23'!C51</f>
        <v>30.55</v>
      </c>
      <c r="E51" s="51">
        <f>C51*'Teine 23'!E51/'Teine 23'!C51</f>
        <v>0.71</v>
      </c>
      <c r="F51" s="51">
        <f>C51*'Teine 23'!F51/'Teine 23'!C51</f>
        <v>2.68</v>
      </c>
      <c r="G51" s="51">
        <f>C51*'Teine 23'!G51/'Teine 23'!C51</f>
        <v>1.21</v>
      </c>
    </row>
    <row r="52" spans="1:7" x14ac:dyDescent="0.25">
      <c r="A52" s="35"/>
      <c r="B52" s="180" t="s">
        <v>46</v>
      </c>
      <c r="C52" s="179">
        <v>100</v>
      </c>
      <c r="D52" s="51"/>
      <c r="E52" s="51"/>
      <c r="F52" s="51"/>
      <c r="G52" s="51"/>
    </row>
    <row r="53" spans="1:7" x14ac:dyDescent="0.25">
      <c r="A53" s="35"/>
      <c r="B53" s="180" t="str">
        <f>'Teine 23'!B53</f>
        <v>Rukkileiva- ja sepikutoodete valik (G)</v>
      </c>
      <c r="C53" s="45">
        <v>50</v>
      </c>
      <c r="D53" s="51">
        <f>C53*'Teine 23'!D53/'Teine 23'!C53</f>
        <v>115</v>
      </c>
      <c r="E53" s="51">
        <f>C53*'Teine 23'!E53/'Teine 23'!C53</f>
        <v>24.6</v>
      </c>
      <c r="F53" s="51">
        <f>C53*'Teine 23'!F53/'Teine 23'!C53</f>
        <v>0.83</v>
      </c>
      <c r="G53" s="51">
        <f>C53*'Teine 23'!G53/'Teine 23'!C53</f>
        <v>3.94</v>
      </c>
    </row>
    <row r="54" spans="1:7" x14ac:dyDescent="0.25">
      <c r="A54" s="35"/>
      <c r="B54" s="180" t="str">
        <f>'Teine 23'!B54</f>
        <v>Jõhvika-kama smuuti keefiriga (G,L)</v>
      </c>
      <c r="C54" s="45">
        <v>150</v>
      </c>
      <c r="D54" s="51">
        <f>C54*'Teine 23'!D54/'Teine 23'!C54</f>
        <v>145.65</v>
      </c>
      <c r="E54" s="51">
        <f>C54*'Teine 23'!E54/'Teine 23'!C54</f>
        <v>26.1</v>
      </c>
      <c r="F54" s="51">
        <f>C54*'Teine 23'!F54/'Teine 23'!C54</f>
        <v>2.1150000000000002</v>
      </c>
      <c r="G54" s="51">
        <f>C54*'Teine 23'!G54/'Teine 23'!C54</f>
        <v>4.335</v>
      </c>
    </row>
    <row r="55" spans="1:7" x14ac:dyDescent="0.25">
      <c r="A55" s="35"/>
      <c r="B55" s="182" t="s">
        <v>29</v>
      </c>
      <c r="C55" s="45">
        <v>100</v>
      </c>
      <c r="D55" s="51">
        <f>C55*'Teine 23'!D55/'Teine 23'!C55</f>
        <v>48.3</v>
      </c>
      <c r="E55" s="51">
        <f>C55*'Teine 23'!E55/'Teine 23'!C55</f>
        <v>10.9</v>
      </c>
      <c r="F55" s="51">
        <f>C55*'Teine 23'!F55/'Teine 23'!C55</f>
        <v>0</v>
      </c>
      <c r="G55" s="51">
        <f>C55*'Teine 23'!G55/'Teine 23'!C55</f>
        <v>0</v>
      </c>
    </row>
    <row r="56" spans="1:7" s="29" customFormat="1" x14ac:dyDescent="0.25">
      <c r="A56" s="39"/>
      <c r="B56" s="183" t="str">
        <f>'Teine 23'!B56</f>
        <v>Kokku:</v>
      </c>
      <c r="C56" s="40"/>
      <c r="D56" s="75">
        <f>SUM(D45:D55)</f>
        <v>826.2071428571428</v>
      </c>
      <c r="E56" s="75">
        <f t="shared" ref="E56:G56" si="4">SUM(E45:E55)</f>
        <v>126.49571428571429</v>
      </c>
      <c r="F56" s="75">
        <f t="shared" si="4"/>
        <v>23.630000000000003</v>
      </c>
      <c r="G56" s="75">
        <f t="shared" si="4"/>
        <v>32.762142857142855</v>
      </c>
    </row>
    <row r="57" spans="1:7" x14ac:dyDescent="0.25">
      <c r="B57" s="11" t="s">
        <v>18</v>
      </c>
      <c r="D57" s="176">
        <f>AVERAGE(D14,D22,D35,D43,D56)</f>
        <v>765.23634285714274</v>
      </c>
      <c r="E57" s="176">
        <f>AVERAGE(E14,E22,E35,E43,E56)</f>
        <v>116.21810857142854</v>
      </c>
      <c r="F57" s="176">
        <f>AVERAGE(F14,F22,F35,F43,F56)</f>
        <v>25.35745714285714</v>
      </c>
      <c r="G57" s="176">
        <f>AVERAGE(G14,G22,G35,G43,G56)</f>
        <v>27.459628571428574</v>
      </c>
    </row>
    <row r="58" spans="1:7" x14ac:dyDescent="0.25">
      <c r="A58" s="107" t="s">
        <v>32</v>
      </c>
      <c r="B58" s="5"/>
      <c r="C58" s="5"/>
    </row>
    <row r="59" spans="1:7" x14ac:dyDescent="0.25">
      <c r="A59" s="7" t="s">
        <v>28</v>
      </c>
      <c r="C59" s="6"/>
      <c r="D59" s="5"/>
      <c r="E59" s="5"/>
      <c r="F59" s="5"/>
      <c r="G59" s="16"/>
    </row>
  </sheetData>
  <pageMargins left="0.7" right="0.7" top="0.75" bottom="0.75" header="0.3" footer="0.3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514C-7627-4B69-BEC7-D01AAB4A9478}">
  <sheetPr>
    <pageSetUpPr fitToPage="1"/>
  </sheetPr>
  <dimension ref="A1:K36"/>
  <sheetViews>
    <sheetView zoomScaleNormal="100" workbookViewId="0">
      <selection activeCell="K24" sqref="K24"/>
    </sheetView>
  </sheetViews>
  <sheetFormatPr defaultColWidth="9.28515625" defaultRowHeight="15.75" x14ac:dyDescent="0.25"/>
  <cols>
    <col min="1" max="1" width="22.85546875" style="28" customWidth="1"/>
    <col min="2" max="2" width="52.28515625" style="28" customWidth="1"/>
    <col min="3" max="3" width="12.7109375" style="28" customWidth="1"/>
    <col min="4" max="4" width="14.7109375" style="28" customWidth="1"/>
    <col min="5" max="5" width="14.7109375" style="28" bestFit="1" customWidth="1"/>
    <col min="6" max="7" width="12.7109375" style="28" customWidth="1"/>
    <col min="8" max="16384" width="9.28515625" style="28"/>
  </cols>
  <sheetData>
    <row r="1" spans="1:11" ht="16.149999999999999" customHeight="1" x14ac:dyDescent="0.25">
      <c r="B1" s="32"/>
    </row>
    <row r="2" spans="1:11" ht="49.15" customHeight="1" x14ac:dyDescent="0.35">
      <c r="A2" s="2" t="str">
        <f>'Teine 24'!A2</f>
        <v>Koolilõuna 10.06-12.06.2024</v>
      </c>
      <c r="B2" s="3"/>
      <c r="C2" s="5" t="s">
        <v>45</v>
      </c>
      <c r="D2" s="7"/>
    </row>
    <row r="3" spans="1:11" s="16" customFormat="1" ht="24" customHeight="1" x14ac:dyDescent="0.25">
      <c r="A3" s="69" t="s">
        <v>0</v>
      </c>
      <c r="B3" s="70"/>
      <c r="C3" s="71" t="s">
        <v>1</v>
      </c>
      <c r="D3" s="71" t="s">
        <v>2</v>
      </c>
      <c r="E3" s="71" t="s">
        <v>3</v>
      </c>
      <c r="F3" s="71" t="s">
        <v>4</v>
      </c>
      <c r="G3" s="71" t="s">
        <v>5</v>
      </c>
    </row>
    <row r="4" spans="1:11" x14ac:dyDescent="0.25">
      <c r="A4" s="72" t="s">
        <v>6</v>
      </c>
      <c r="B4" s="73" t="str">
        <f>'Teine 24'!B4</f>
        <v>Kalkuni guljašš  peterselliga (G, L)</v>
      </c>
      <c r="C4" s="74">
        <v>150</v>
      </c>
      <c r="D4" s="57">
        <f>(C4/'Teine 24'!C4)*'Teine 24'!D4</f>
        <v>264</v>
      </c>
      <c r="E4" s="57">
        <f>(D4/'Teine 24'!D4)*'Teine 24'!E4</f>
        <v>16.864285714285714</v>
      </c>
      <c r="F4" s="57">
        <f>(E4/'Teine 24'!E4)*'Teine 24'!F4</f>
        <v>19.8</v>
      </c>
      <c r="G4" s="57">
        <f>(F4/'Teine 24'!F4)*'Teine 24'!G4</f>
        <v>10.875</v>
      </c>
    </row>
    <row r="5" spans="1:11" x14ac:dyDescent="0.25">
      <c r="A5" s="36"/>
      <c r="B5" s="73" t="str">
        <f>'Teine 24'!B5</f>
        <v>Täisterapasta/pasta (G)</v>
      </c>
      <c r="C5" s="51">
        <v>100</v>
      </c>
      <c r="D5" s="57">
        <f>(C5/'Teine 24'!C5)*'Teine 24'!D5</f>
        <v>121.18571428571428</v>
      </c>
      <c r="E5" s="57">
        <f>(D5/'Teine 24'!D5)*'Teine 24'!E5</f>
        <v>25.071428571428573</v>
      </c>
      <c r="F5" s="57">
        <f>(E5/'Teine 24'!E5)*'Teine 24'!F5</f>
        <v>0.72857142857142865</v>
      </c>
      <c r="G5" s="57">
        <f>(F5/'Teine 24'!F5)*'Teine 24'!G5</f>
        <v>4.128571428571429</v>
      </c>
    </row>
    <row r="6" spans="1:11" x14ac:dyDescent="0.25">
      <c r="A6" s="36"/>
      <c r="B6" s="73" t="str">
        <f>'Teine 24'!B6</f>
        <v xml:space="preserve">Tatar, aurutatud </v>
      </c>
      <c r="C6" s="51">
        <v>100</v>
      </c>
      <c r="D6" s="57">
        <f>(C6/'Teine 24'!C6)*'Teine 24'!D6</f>
        <v>130</v>
      </c>
      <c r="E6" s="57">
        <f>(D6/'Teine 24'!D6)*'Teine 24'!E6</f>
        <v>28.8</v>
      </c>
      <c r="F6" s="57">
        <f>(E6/'Teine 24'!E6)*'Teine 24'!F6</f>
        <v>0.25714285714285712</v>
      </c>
      <c r="G6" s="57">
        <f>(F6/'Teine 24'!F6)*'Teine 24'!G6</f>
        <v>2.9571428571428564</v>
      </c>
    </row>
    <row r="7" spans="1:11" x14ac:dyDescent="0.25">
      <c r="A7" s="36"/>
      <c r="B7" s="73" t="str">
        <f>'Teine 24'!B7</f>
        <v>Porgandi-ananassisalat</v>
      </c>
      <c r="C7" s="51">
        <v>50</v>
      </c>
      <c r="D7" s="57">
        <f>(C7/'Teine 24'!C7)*'Teine 24'!D7</f>
        <v>22.65</v>
      </c>
      <c r="E7" s="57">
        <f>(D7/'Teine 24'!D7)*'Teine 24'!E7</f>
        <v>4.32</v>
      </c>
      <c r="F7" s="57">
        <f>(E7/'Teine 24'!E7)*'Teine 24'!F7</f>
        <v>0.77</v>
      </c>
      <c r="G7" s="57">
        <f>(F7/'Teine 24'!F7)*'Teine 24'!G7</f>
        <v>0.28999999999999998</v>
      </c>
    </row>
    <row r="8" spans="1:11" x14ac:dyDescent="0.25">
      <c r="A8" s="36"/>
      <c r="B8" s="73" t="str">
        <f>'Teine 24'!B8</f>
        <v>Kapsas, rohelised herned, kõrvits</v>
      </c>
      <c r="C8" s="51">
        <v>50</v>
      </c>
      <c r="D8" s="57">
        <f>(C8/'Teine 24'!C8)*'Teine 24'!D8</f>
        <v>40.200000000000003</v>
      </c>
      <c r="E8" s="57">
        <f>(D8/'Teine 24'!D8)*'Teine 24'!E8</f>
        <v>7.15</v>
      </c>
      <c r="F8" s="57">
        <f>(E8/'Teine 24'!E8)*'Teine 24'!F8</f>
        <v>0.185</v>
      </c>
      <c r="G8" s="57">
        <f>(F8/'Teine 24'!F8)*'Teine 24'!G8</f>
        <v>1.5</v>
      </c>
      <c r="H8" s="27"/>
      <c r="I8" s="27"/>
      <c r="J8" s="27"/>
      <c r="K8" s="27"/>
    </row>
    <row r="9" spans="1:11" x14ac:dyDescent="0.25">
      <c r="A9" s="36"/>
      <c r="B9" s="73" t="str">
        <f>'Teine 24'!B9</f>
        <v>Salatikaste</v>
      </c>
      <c r="C9" s="56">
        <v>5</v>
      </c>
      <c r="D9" s="56">
        <v>35.25</v>
      </c>
      <c r="E9" s="56">
        <v>0.03</v>
      </c>
      <c r="F9" s="56">
        <v>3.9</v>
      </c>
      <c r="G9" s="56">
        <v>0.01</v>
      </c>
      <c r="H9" s="27"/>
      <c r="I9" s="27"/>
      <c r="J9" s="27"/>
      <c r="K9" s="27"/>
    </row>
    <row r="10" spans="1:11" x14ac:dyDescent="0.25">
      <c r="A10" s="36"/>
      <c r="B10" s="73" t="str">
        <f>'Teine 24'!B10</f>
        <v>Seemnesegu</v>
      </c>
      <c r="C10" s="56">
        <v>5</v>
      </c>
      <c r="D10" s="56">
        <v>30.55</v>
      </c>
      <c r="E10" s="56">
        <v>0.71</v>
      </c>
      <c r="F10" s="56">
        <v>2.68</v>
      </c>
      <c r="G10" s="56">
        <v>1.21</v>
      </c>
      <c r="H10" s="27"/>
      <c r="I10" s="27"/>
      <c r="J10" s="27"/>
      <c r="K10" s="27"/>
    </row>
    <row r="11" spans="1:11" x14ac:dyDescent="0.25">
      <c r="A11" s="36"/>
      <c r="B11" s="73" t="s">
        <v>46</v>
      </c>
      <c r="C11" s="51">
        <v>100</v>
      </c>
      <c r="D11" s="57"/>
      <c r="E11" s="57"/>
      <c r="F11" s="57"/>
      <c r="G11" s="57"/>
      <c r="H11" s="27"/>
      <c r="I11" s="27"/>
      <c r="J11" s="27"/>
      <c r="K11" s="27"/>
    </row>
    <row r="12" spans="1:11" x14ac:dyDescent="0.25">
      <c r="A12" s="36"/>
      <c r="B12" s="73" t="str">
        <f>'Teine 24'!B12</f>
        <v>Rukkileiva- ja sepikutoodete valik (G)</v>
      </c>
      <c r="C12" s="14">
        <v>60</v>
      </c>
      <c r="D12" s="57">
        <f>(C12/'Teine 24'!C12)*'Teine 24'!D12</f>
        <v>138</v>
      </c>
      <c r="E12" s="57">
        <f>(D12/'Teine 24'!D12)*'Teine 24'!E12</f>
        <v>29.52</v>
      </c>
      <c r="F12" s="57">
        <f>(E12/'Teine 24'!E12)*'Teine 24'!F12</f>
        <v>0.99599999999999989</v>
      </c>
      <c r="G12" s="57">
        <f>(F12/'Teine 24'!F12)*'Teine 24'!G12</f>
        <v>4.7279999999999998</v>
      </c>
    </row>
    <row r="13" spans="1:11" x14ac:dyDescent="0.25">
      <c r="A13" s="36"/>
      <c r="B13" s="73" t="s">
        <v>26</v>
      </c>
      <c r="C13" s="55">
        <v>100</v>
      </c>
      <c r="D13" s="57">
        <f>(C13/'Teine 24'!C13)*'Teine 24'!D13</f>
        <v>46.4</v>
      </c>
      <c r="E13" s="57">
        <f>(D13/'Teine 24'!D13)*'Teine 24'!E13</f>
        <v>10.02</v>
      </c>
      <c r="F13" s="57">
        <f>(E13/'Teine 24'!E13)*'Teine 24'!F13</f>
        <v>0</v>
      </c>
      <c r="G13" s="57">
        <v>0.5</v>
      </c>
    </row>
    <row r="14" spans="1:11" s="32" customFormat="1" x14ac:dyDescent="0.25">
      <c r="A14" s="39"/>
      <c r="B14" s="186" t="str">
        <f>'Teine 24'!B14</f>
        <v>Kokku:</v>
      </c>
      <c r="C14" s="75"/>
      <c r="D14" s="75">
        <f>SUM(D4:D13)</f>
        <v>828.23571428571427</v>
      </c>
      <c r="E14" s="75">
        <f>SUM(E4:E13)</f>
        <v>122.48571428571428</v>
      </c>
      <c r="F14" s="75">
        <f>SUM(F4:F13)</f>
        <v>29.31671428571428</v>
      </c>
      <c r="G14" s="75">
        <f>SUM(G4:G13)</f>
        <v>26.198714285714289</v>
      </c>
    </row>
    <row r="15" spans="1:11" s="16" customFormat="1" ht="24" customHeight="1" x14ac:dyDescent="0.25">
      <c r="A15" s="69" t="s">
        <v>11</v>
      </c>
      <c r="B15" s="73"/>
      <c r="C15" s="71" t="s">
        <v>1</v>
      </c>
      <c r="D15" s="71" t="s">
        <v>2</v>
      </c>
      <c r="E15" s="71" t="s">
        <v>3</v>
      </c>
      <c r="F15" s="71" t="s">
        <v>4</v>
      </c>
      <c r="G15" s="71" t="s">
        <v>5</v>
      </c>
    </row>
    <row r="16" spans="1:11" x14ac:dyDescent="0.25">
      <c r="A16" s="72" t="s">
        <v>6</v>
      </c>
      <c r="B16" s="73" t="str">
        <f>'Teine 24'!B16</f>
        <v>Kanasupp (G)</v>
      </c>
      <c r="C16" s="51">
        <v>300</v>
      </c>
      <c r="D16" s="57">
        <f>C16*'Teine 24'!D16/'Teine 24'!C16</f>
        <v>381</v>
      </c>
      <c r="E16" s="57">
        <f>D16*'Teine 24'!E16/'Teine 24'!D16</f>
        <v>39.6</v>
      </c>
      <c r="F16" s="57">
        <f>E16*'Teine 24'!F16/'Teine 24'!E16</f>
        <v>9.24</v>
      </c>
      <c r="G16" s="57">
        <f>F16*'Teine 24'!G16/'Teine 24'!F16</f>
        <v>14.7</v>
      </c>
    </row>
    <row r="17" spans="1:10" x14ac:dyDescent="0.25">
      <c r="A17" s="72"/>
      <c r="B17" s="73" t="str">
        <f>'Teine 24'!B17</f>
        <v>Jogurti-kamadessert mangokastmega (G, L)</v>
      </c>
      <c r="C17" s="51">
        <v>160</v>
      </c>
      <c r="D17" s="57">
        <f>C17*'Teine 24'!D17/'Teine 24'!C17</f>
        <v>269</v>
      </c>
      <c r="E17" s="57">
        <f>D17*'Teine 24'!E17/'Teine 24'!D17</f>
        <v>40.409999999999997</v>
      </c>
      <c r="F17" s="57">
        <f>E17*'Teine 24'!F17/'Teine 24'!E17</f>
        <v>9.1300000000000008</v>
      </c>
      <c r="G17" s="57">
        <f>F17*'Teine 24'!G17/'Teine 24'!F17</f>
        <v>2.74</v>
      </c>
    </row>
    <row r="18" spans="1:10" x14ac:dyDescent="0.25">
      <c r="A18" s="72"/>
      <c r="B18" s="73" t="s">
        <v>46</v>
      </c>
      <c r="C18" s="51">
        <v>100</v>
      </c>
      <c r="D18" s="57"/>
      <c r="E18" s="57"/>
      <c r="F18" s="57"/>
      <c r="G18" s="57"/>
    </row>
    <row r="19" spans="1:10" x14ac:dyDescent="0.25">
      <c r="A19" s="36"/>
      <c r="B19" s="73" t="str">
        <f>'Teine 24'!B19</f>
        <v>Rukkileiva- ja sepikutoodete valik (G)</v>
      </c>
      <c r="C19" s="51">
        <v>60</v>
      </c>
      <c r="D19" s="57">
        <f>C19*'Teine 24'!D19/'Teine 24'!C19</f>
        <v>138</v>
      </c>
      <c r="E19" s="57">
        <f>C19*'Teine 24'!E19/'Teine 24'!C19</f>
        <v>29.52</v>
      </c>
      <c r="F19" s="57">
        <f>C19*'Teine 24'!F19/'Teine 24'!C19</f>
        <v>0.996</v>
      </c>
      <c r="G19" s="57">
        <f>C19*'Teine 24'!G19/'Teine 24'!C19</f>
        <v>4.7279999999999998</v>
      </c>
      <c r="H19" s="27"/>
    </row>
    <row r="20" spans="1:10" x14ac:dyDescent="0.25">
      <c r="A20" s="35"/>
      <c r="B20" s="73" t="s">
        <v>27</v>
      </c>
      <c r="C20" s="51">
        <v>100</v>
      </c>
      <c r="D20" s="57">
        <f>C20*'Teine 24'!D20/'Teine 24'!C20</f>
        <v>32.4</v>
      </c>
      <c r="E20" s="57">
        <f>C20*'Teine 24'!E20/'Teine 24'!C20</f>
        <v>5.6</v>
      </c>
      <c r="F20" s="57">
        <f>C20*'Teine 24'!F20/'Teine 24'!C20</f>
        <v>0.2</v>
      </c>
      <c r="G20" s="57">
        <f>C20*'Teine 24'!G20/'Teine 24'!C20</f>
        <v>0.6</v>
      </c>
    </row>
    <row r="21" spans="1:10" s="32" customFormat="1" x14ac:dyDescent="0.25">
      <c r="A21" s="39"/>
      <c r="B21" s="186" t="str">
        <f>'Teine 24'!B21</f>
        <v>Kokku:</v>
      </c>
      <c r="C21" s="75"/>
      <c r="D21" s="75">
        <f>SUM(D16:D20)</f>
        <v>820.4</v>
      </c>
      <c r="E21" s="75">
        <f>SUM(E16:E20)</f>
        <v>115.12999999999998</v>
      </c>
      <c r="F21" s="75">
        <f>SUM(F16:F20)</f>
        <v>19.565999999999999</v>
      </c>
      <c r="G21" s="75">
        <f>SUM(G16:G20)</f>
        <v>22.768000000000001</v>
      </c>
    </row>
    <row r="22" spans="1:10" s="16" customFormat="1" ht="24" customHeight="1" x14ac:dyDescent="0.25">
      <c r="A22" s="69" t="s">
        <v>13</v>
      </c>
      <c r="B22" s="73"/>
      <c r="C22" s="76" t="s">
        <v>1</v>
      </c>
      <c r="D22" s="76" t="s">
        <v>2</v>
      </c>
      <c r="E22" s="71" t="s">
        <v>3</v>
      </c>
      <c r="F22" s="76" t="s">
        <v>4</v>
      </c>
      <c r="G22" s="76" t="s">
        <v>5</v>
      </c>
    </row>
    <row r="23" spans="1:10" x14ac:dyDescent="0.25">
      <c r="A23" s="72" t="s">
        <v>6</v>
      </c>
      <c r="B23" s="73" t="str">
        <f>'Teine 24'!B23</f>
        <v>Kodune sealihakaste (G, L)</v>
      </c>
      <c r="C23" s="51">
        <v>150</v>
      </c>
      <c r="D23" s="57">
        <f>(C23/'Teine 24'!C23)*'Teine 24'!D23</f>
        <v>205.92857142857142</v>
      </c>
      <c r="E23" s="57">
        <f>(D23/'Teine 24'!D23)*'Teine 24'!E23</f>
        <v>17.978571428571428</v>
      </c>
      <c r="F23" s="57">
        <f>(E23/'Teine 24'!E23)*'Teine 24'!F23</f>
        <v>14.710714285714285</v>
      </c>
      <c r="G23" s="57">
        <f>(F23/'Teine 24'!F23)*'Teine 24'!G23</f>
        <v>11.535</v>
      </c>
    </row>
    <row r="24" spans="1:10" x14ac:dyDescent="0.25">
      <c r="A24" s="36"/>
      <c r="B24" s="73" t="str">
        <f>'Teine 24'!B24</f>
        <v>Riis, aurutatud</v>
      </c>
      <c r="C24" s="57">
        <v>100</v>
      </c>
      <c r="D24" s="57">
        <f>(C24/'Teine 24'!C24)*'Teine 24'!D24</f>
        <v>79.857142857142861</v>
      </c>
      <c r="E24" s="57">
        <f>(D24/'Teine 24'!D24)*'Teine 24'!E24</f>
        <v>16.571428571428573</v>
      </c>
      <c r="F24" s="57">
        <f>(E24/'Teine 24'!E24)*'Teine 24'!F24</f>
        <v>0.50000000000000011</v>
      </c>
      <c r="G24" s="57">
        <f>(F24/'Teine 24'!F24)*'Teine 24'!G24</f>
        <v>2.9857142857142867</v>
      </c>
    </row>
    <row r="25" spans="1:10" x14ac:dyDescent="0.25">
      <c r="A25" s="36"/>
      <c r="B25" s="73" t="str">
        <f>'Teine 24'!B25</f>
        <v>Kartulipüree (L)</v>
      </c>
      <c r="C25" s="57">
        <v>100</v>
      </c>
      <c r="D25" s="57">
        <f>(C25/'Teine 24'!C25)*'Teine 24'!D25</f>
        <v>180</v>
      </c>
      <c r="E25" s="57">
        <f>(D25/'Teine 24'!D25)*'Teine 24'!E25</f>
        <v>34.300000000000004</v>
      </c>
      <c r="F25" s="57">
        <f>(E25/'Teine 24'!E25)*'Teine 24'!F25</f>
        <v>1.41</v>
      </c>
      <c r="G25" s="57">
        <f>(F25/'Teine 24'!F25)*'Teine 24'!G25</f>
        <v>6.6428571428571432</v>
      </c>
    </row>
    <row r="26" spans="1:10" x14ac:dyDescent="0.25">
      <c r="A26" s="36"/>
      <c r="B26" s="73" t="str">
        <f>'Teine 24'!B26</f>
        <v>Kapsa-pourrulaugusalat</v>
      </c>
      <c r="C26" s="51">
        <v>50</v>
      </c>
      <c r="D26" s="57">
        <f>(C26/'Teine 24'!C26)*'Teine 24'!D26</f>
        <v>31.9</v>
      </c>
      <c r="E26" s="57">
        <f>(D26/'Teine 24'!D26)*'Teine 24'!E26</f>
        <v>2.31</v>
      </c>
      <c r="F26" s="57">
        <f>(E26/'Teine 24'!E26)*'Teine 24'!F26</f>
        <v>2.0449999999999999</v>
      </c>
      <c r="G26" s="57">
        <f>(F26/'Teine 24'!F26)*'Teine 24'!G26</f>
        <v>0.57999999999999996</v>
      </c>
      <c r="H26" s="27"/>
      <c r="I26" s="27"/>
      <c r="J26" s="27"/>
    </row>
    <row r="27" spans="1:10" x14ac:dyDescent="0.25">
      <c r="A27" s="35"/>
      <c r="B27" s="73" t="str">
        <f>'Teine 24'!B27</f>
        <v>Peet, valge redis</v>
      </c>
      <c r="C27" s="51">
        <v>50</v>
      </c>
      <c r="D27" s="57">
        <f>(C27/'Teine 24'!C27)*'Teine 24'!D27</f>
        <v>22.65</v>
      </c>
      <c r="E27" s="57">
        <f>(D27/'Teine 24'!D27)*'Teine 24'!E27</f>
        <v>3.5350000000000001</v>
      </c>
      <c r="F27" s="57">
        <f>(E27/'Teine 24'!E27)*'Teine 24'!F27</f>
        <v>0.10150000000000001</v>
      </c>
      <c r="G27" s="57">
        <f>(F27/'Teine 24'!F27)*'Teine 24'!G27</f>
        <v>1.2649999999999999</v>
      </c>
    </row>
    <row r="28" spans="1:10" x14ac:dyDescent="0.25">
      <c r="A28" s="35"/>
      <c r="B28" s="73" t="str">
        <f>'Teine 24'!B28</f>
        <v>Salatikaste</v>
      </c>
      <c r="C28" s="56">
        <v>5</v>
      </c>
      <c r="D28" s="56">
        <v>35.25</v>
      </c>
      <c r="E28" s="56">
        <v>0.03</v>
      </c>
      <c r="F28" s="56">
        <v>3.9</v>
      </c>
      <c r="G28" s="56">
        <v>0.01</v>
      </c>
    </row>
    <row r="29" spans="1:10" x14ac:dyDescent="0.25">
      <c r="A29" s="35"/>
      <c r="B29" s="73" t="str">
        <f>'Teine 24'!B29</f>
        <v>Seemnesegu</v>
      </c>
      <c r="C29" s="56">
        <v>5</v>
      </c>
      <c r="D29" s="56">
        <v>30.55</v>
      </c>
      <c r="E29" s="56">
        <v>0.71</v>
      </c>
      <c r="F29" s="56">
        <v>2.68</v>
      </c>
      <c r="G29" s="56">
        <v>1.21</v>
      </c>
    </row>
    <row r="30" spans="1:10" x14ac:dyDescent="0.25">
      <c r="A30" s="72"/>
      <c r="B30" s="73" t="s">
        <v>46</v>
      </c>
      <c r="C30" s="54">
        <v>100</v>
      </c>
      <c r="D30" s="57"/>
      <c r="E30" s="57"/>
      <c r="F30" s="57"/>
      <c r="G30" s="57"/>
    </row>
    <row r="31" spans="1:10" x14ac:dyDescent="0.25">
      <c r="A31" s="35"/>
      <c r="B31" s="73" t="str">
        <f>'Teine 24'!B31</f>
        <v>Rukkileiva- ja sepikutoodete valik (G)</v>
      </c>
      <c r="C31" s="55">
        <v>60</v>
      </c>
      <c r="D31" s="57">
        <f>(C31/'Teine 24'!C31)*'Teine 24'!D31</f>
        <v>138</v>
      </c>
      <c r="E31" s="57">
        <f>(D31/'Teine 24'!D31)*'Teine 24'!E31</f>
        <v>29.52</v>
      </c>
      <c r="F31" s="57">
        <f>(E31/'Teine 24'!E31)*'Teine 24'!F31</f>
        <v>0.99599999999999989</v>
      </c>
      <c r="G31" s="57">
        <f>(F31/'Teine 24'!F31)*'Teine 24'!G31</f>
        <v>4.7279999999999998</v>
      </c>
    </row>
    <row r="32" spans="1:10" x14ac:dyDescent="0.25">
      <c r="A32" s="35"/>
      <c r="B32" s="73" t="s">
        <v>29</v>
      </c>
      <c r="C32" s="51">
        <v>100</v>
      </c>
      <c r="D32" s="57">
        <f>(C32/'Teine 24'!C32)*'Teine 24'!D32</f>
        <v>48.3</v>
      </c>
      <c r="E32" s="57">
        <v>5.6</v>
      </c>
      <c r="F32" s="57">
        <v>0.2</v>
      </c>
      <c r="G32" s="57">
        <v>0.6</v>
      </c>
    </row>
    <row r="33" spans="1:7" s="32" customFormat="1" x14ac:dyDescent="0.25">
      <c r="A33" s="39"/>
      <c r="B33" s="186" t="str">
        <f>'Teine 24'!B33</f>
        <v>Kokku:</v>
      </c>
      <c r="C33" s="75"/>
      <c r="D33" s="75">
        <f>SUM(D23:D32)</f>
        <v>772.4357142857142</v>
      </c>
      <c r="E33" s="75">
        <f>SUM(E23:E32)</f>
        <v>110.55499999999998</v>
      </c>
      <c r="F33" s="75">
        <f>SUM(F23:F32)</f>
        <v>26.543214285714285</v>
      </c>
      <c r="G33" s="75">
        <f>SUM(G23:G32)</f>
        <v>29.556571428571431</v>
      </c>
    </row>
    <row r="34" spans="1:7" x14ac:dyDescent="0.25">
      <c r="A34" s="13"/>
      <c r="B34" s="11" t="s">
        <v>18</v>
      </c>
      <c r="C34" s="13"/>
      <c r="D34" s="185">
        <f>AVERAGE(D14,D21,D33)</f>
        <v>807.02380952380952</v>
      </c>
      <c r="E34" s="185">
        <f>AVERAGE(E14,E21,E33)</f>
        <v>116.05690476190473</v>
      </c>
      <c r="F34" s="185">
        <f>AVERAGE(F14,F21,F33)</f>
        <v>25.141976190476186</v>
      </c>
      <c r="G34" s="185">
        <f>AVERAGE(G14,G21,G33)</f>
        <v>26.174428571428574</v>
      </c>
    </row>
    <row r="35" spans="1:7" x14ac:dyDescent="0.25">
      <c r="A35" s="107" t="s">
        <v>32</v>
      </c>
      <c r="B35" s="5"/>
      <c r="C35" s="5"/>
      <c r="D35" s="13"/>
      <c r="E35" s="13"/>
      <c r="F35" s="13"/>
      <c r="G35" s="13"/>
    </row>
    <row r="36" spans="1:7" x14ac:dyDescent="0.25">
      <c r="A36" s="5" t="s">
        <v>28</v>
      </c>
      <c r="B36" s="13"/>
      <c r="C36" s="6"/>
      <c r="D36" s="5"/>
      <c r="E36" s="5"/>
      <c r="F36" s="5"/>
      <c r="G36" s="4"/>
    </row>
  </sheetData>
  <pageMargins left="0.7" right="0.7" top="0.75" bottom="0.75" header="0.3" footer="0.3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C9C-7EFE-462E-9D1B-C9CDD7344C2C}">
  <sheetPr>
    <pageSetUpPr fitToPage="1"/>
  </sheetPr>
  <dimension ref="A1:R60"/>
  <sheetViews>
    <sheetView zoomScaleNormal="100" workbookViewId="0">
      <selection activeCell="M45" sqref="M45"/>
    </sheetView>
  </sheetViews>
  <sheetFormatPr defaultRowHeight="15.75" x14ac:dyDescent="0.25"/>
  <cols>
    <col min="1" max="1" width="23" style="4" customWidth="1"/>
    <col min="2" max="2" width="52.28515625" style="5" customWidth="1"/>
    <col min="3" max="3" width="12.7109375" style="5" customWidth="1"/>
    <col min="4" max="4" width="14.7109375" style="5" customWidth="1"/>
    <col min="5" max="5" width="14.85546875" style="5" customWidth="1"/>
    <col min="6" max="7" width="12.7109375" style="5" customWidth="1"/>
    <col min="8" max="257" width="9.28515625" style="4"/>
    <col min="258" max="258" width="37.7109375" style="4" customWidth="1"/>
    <col min="259" max="260" width="14.28515625" style="4" customWidth="1"/>
    <col min="261" max="261" width="13.5703125" style="4" customWidth="1"/>
    <col min="262" max="262" width="15.7109375" style="4" customWidth="1"/>
    <col min="263" max="263" width="15.5703125" style="4" customWidth="1"/>
    <col min="264" max="513" width="9.28515625" style="4"/>
    <col min="514" max="514" width="37.7109375" style="4" customWidth="1"/>
    <col min="515" max="516" width="14.28515625" style="4" customWidth="1"/>
    <col min="517" max="517" width="13.5703125" style="4" customWidth="1"/>
    <col min="518" max="518" width="15.7109375" style="4" customWidth="1"/>
    <col min="519" max="519" width="15.5703125" style="4" customWidth="1"/>
    <col min="520" max="769" width="9.28515625" style="4"/>
    <col min="770" max="770" width="37.7109375" style="4" customWidth="1"/>
    <col min="771" max="772" width="14.28515625" style="4" customWidth="1"/>
    <col min="773" max="773" width="13.5703125" style="4" customWidth="1"/>
    <col min="774" max="774" width="15.7109375" style="4" customWidth="1"/>
    <col min="775" max="775" width="15.5703125" style="4" customWidth="1"/>
    <col min="776" max="1025" width="9.28515625" style="4"/>
    <col min="1026" max="1026" width="37.7109375" style="4" customWidth="1"/>
    <col min="1027" max="1028" width="14.28515625" style="4" customWidth="1"/>
    <col min="1029" max="1029" width="13.5703125" style="4" customWidth="1"/>
    <col min="1030" max="1030" width="15.7109375" style="4" customWidth="1"/>
    <col min="1031" max="1031" width="15.5703125" style="4" customWidth="1"/>
    <col min="1032" max="1281" width="9.28515625" style="4"/>
    <col min="1282" max="1282" width="37.7109375" style="4" customWidth="1"/>
    <col min="1283" max="1284" width="14.28515625" style="4" customWidth="1"/>
    <col min="1285" max="1285" width="13.5703125" style="4" customWidth="1"/>
    <col min="1286" max="1286" width="15.7109375" style="4" customWidth="1"/>
    <col min="1287" max="1287" width="15.5703125" style="4" customWidth="1"/>
    <col min="1288" max="1537" width="9.28515625" style="4"/>
    <col min="1538" max="1538" width="37.7109375" style="4" customWidth="1"/>
    <col min="1539" max="1540" width="14.28515625" style="4" customWidth="1"/>
    <col min="1541" max="1541" width="13.5703125" style="4" customWidth="1"/>
    <col min="1542" max="1542" width="15.7109375" style="4" customWidth="1"/>
    <col min="1543" max="1543" width="15.5703125" style="4" customWidth="1"/>
    <col min="1544" max="1793" width="9.28515625" style="4"/>
    <col min="1794" max="1794" width="37.7109375" style="4" customWidth="1"/>
    <col min="1795" max="1796" width="14.28515625" style="4" customWidth="1"/>
    <col min="1797" max="1797" width="13.5703125" style="4" customWidth="1"/>
    <col min="1798" max="1798" width="15.7109375" style="4" customWidth="1"/>
    <col min="1799" max="1799" width="15.5703125" style="4" customWidth="1"/>
    <col min="1800" max="2049" width="9.28515625" style="4"/>
    <col min="2050" max="2050" width="37.7109375" style="4" customWidth="1"/>
    <col min="2051" max="2052" width="14.28515625" style="4" customWidth="1"/>
    <col min="2053" max="2053" width="13.5703125" style="4" customWidth="1"/>
    <col min="2054" max="2054" width="15.7109375" style="4" customWidth="1"/>
    <col min="2055" max="2055" width="15.5703125" style="4" customWidth="1"/>
    <col min="2056" max="2305" width="9.28515625" style="4"/>
    <col min="2306" max="2306" width="37.7109375" style="4" customWidth="1"/>
    <col min="2307" max="2308" width="14.28515625" style="4" customWidth="1"/>
    <col min="2309" max="2309" width="13.5703125" style="4" customWidth="1"/>
    <col min="2310" max="2310" width="15.7109375" style="4" customWidth="1"/>
    <col min="2311" max="2311" width="15.5703125" style="4" customWidth="1"/>
    <col min="2312" max="2561" width="9.28515625" style="4"/>
    <col min="2562" max="2562" width="37.7109375" style="4" customWidth="1"/>
    <col min="2563" max="2564" width="14.28515625" style="4" customWidth="1"/>
    <col min="2565" max="2565" width="13.5703125" style="4" customWidth="1"/>
    <col min="2566" max="2566" width="15.7109375" style="4" customWidth="1"/>
    <col min="2567" max="2567" width="15.5703125" style="4" customWidth="1"/>
    <col min="2568" max="2817" width="9.28515625" style="4"/>
    <col min="2818" max="2818" width="37.7109375" style="4" customWidth="1"/>
    <col min="2819" max="2820" width="14.28515625" style="4" customWidth="1"/>
    <col min="2821" max="2821" width="13.5703125" style="4" customWidth="1"/>
    <col min="2822" max="2822" width="15.7109375" style="4" customWidth="1"/>
    <col min="2823" max="2823" width="15.5703125" style="4" customWidth="1"/>
    <col min="2824" max="3073" width="9.28515625" style="4"/>
    <col min="3074" max="3074" width="37.7109375" style="4" customWidth="1"/>
    <col min="3075" max="3076" width="14.28515625" style="4" customWidth="1"/>
    <col min="3077" max="3077" width="13.5703125" style="4" customWidth="1"/>
    <col min="3078" max="3078" width="15.7109375" style="4" customWidth="1"/>
    <col min="3079" max="3079" width="15.5703125" style="4" customWidth="1"/>
    <col min="3080" max="3329" width="9.28515625" style="4"/>
    <col min="3330" max="3330" width="37.7109375" style="4" customWidth="1"/>
    <col min="3331" max="3332" width="14.28515625" style="4" customWidth="1"/>
    <col min="3333" max="3333" width="13.5703125" style="4" customWidth="1"/>
    <col min="3334" max="3334" width="15.7109375" style="4" customWidth="1"/>
    <col min="3335" max="3335" width="15.5703125" style="4" customWidth="1"/>
    <col min="3336" max="3585" width="9.28515625" style="4"/>
    <col min="3586" max="3586" width="37.7109375" style="4" customWidth="1"/>
    <col min="3587" max="3588" width="14.28515625" style="4" customWidth="1"/>
    <col min="3589" max="3589" width="13.5703125" style="4" customWidth="1"/>
    <col min="3590" max="3590" width="15.7109375" style="4" customWidth="1"/>
    <col min="3591" max="3591" width="15.5703125" style="4" customWidth="1"/>
    <col min="3592" max="3841" width="9.28515625" style="4"/>
    <col min="3842" max="3842" width="37.7109375" style="4" customWidth="1"/>
    <col min="3843" max="3844" width="14.28515625" style="4" customWidth="1"/>
    <col min="3845" max="3845" width="13.5703125" style="4" customWidth="1"/>
    <col min="3846" max="3846" width="15.7109375" style="4" customWidth="1"/>
    <col min="3847" max="3847" width="15.5703125" style="4" customWidth="1"/>
    <col min="3848" max="4097" width="9.28515625" style="4"/>
    <col min="4098" max="4098" width="37.7109375" style="4" customWidth="1"/>
    <col min="4099" max="4100" width="14.28515625" style="4" customWidth="1"/>
    <col min="4101" max="4101" width="13.5703125" style="4" customWidth="1"/>
    <col min="4102" max="4102" width="15.7109375" style="4" customWidth="1"/>
    <col min="4103" max="4103" width="15.5703125" style="4" customWidth="1"/>
    <col min="4104" max="4353" width="9.28515625" style="4"/>
    <col min="4354" max="4354" width="37.7109375" style="4" customWidth="1"/>
    <col min="4355" max="4356" width="14.28515625" style="4" customWidth="1"/>
    <col min="4357" max="4357" width="13.5703125" style="4" customWidth="1"/>
    <col min="4358" max="4358" width="15.7109375" style="4" customWidth="1"/>
    <col min="4359" max="4359" width="15.5703125" style="4" customWidth="1"/>
    <col min="4360" max="4609" width="9.28515625" style="4"/>
    <col min="4610" max="4610" width="37.7109375" style="4" customWidth="1"/>
    <col min="4611" max="4612" width="14.28515625" style="4" customWidth="1"/>
    <col min="4613" max="4613" width="13.5703125" style="4" customWidth="1"/>
    <col min="4614" max="4614" width="15.7109375" style="4" customWidth="1"/>
    <col min="4615" max="4615" width="15.5703125" style="4" customWidth="1"/>
    <col min="4616" max="4865" width="9.28515625" style="4"/>
    <col min="4866" max="4866" width="37.7109375" style="4" customWidth="1"/>
    <col min="4867" max="4868" width="14.28515625" style="4" customWidth="1"/>
    <col min="4869" max="4869" width="13.5703125" style="4" customWidth="1"/>
    <col min="4870" max="4870" width="15.7109375" style="4" customWidth="1"/>
    <col min="4871" max="4871" width="15.5703125" style="4" customWidth="1"/>
    <col min="4872" max="5121" width="9.28515625" style="4"/>
    <col min="5122" max="5122" width="37.7109375" style="4" customWidth="1"/>
    <col min="5123" max="5124" width="14.28515625" style="4" customWidth="1"/>
    <col min="5125" max="5125" width="13.5703125" style="4" customWidth="1"/>
    <col min="5126" max="5126" width="15.7109375" style="4" customWidth="1"/>
    <col min="5127" max="5127" width="15.5703125" style="4" customWidth="1"/>
    <col min="5128" max="5377" width="9.28515625" style="4"/>
    <col min="5378" max="5378" width="37.7109375" style="4" customWidth="1"/>
    <col min="5379" max="5380" width="14.28515625" style="4" customWidth="1"/>
    <col min="5381" max="5381" width="13.5703125" style="4" customWidth="1"/>
    <col min="5382" max="5382" width="15.7109375" style="4" customWidth="1"/>
    <col min="5383" max="5383" width="15.5703125" style="4" customWidth="1"/>
    <col min="5384" max="5633" width="9.28515625" style="4"/>
    <col min="5634" max="5634" width="37.7109375" style="4" customWidth="1"/>
    <col min="5635" max="5636" width="14.28515625" style="4" customWidth="1"/>
    <col min="5637" max="5637" width="13.5703125" style="4" customWidth="1"/>
    <col min="5638" max="5638" width="15.7109375" style="4" customWidth="1"/>
    <col min="5639" max="5639" width="15.5703125" style="4" customWidth="1"/>
    <col min="5640" max="5889" width="9.28515625" style="4"/>
    <col min="5890" max="5890" width="37.7109375" style="4" customWidth="1"/>
    <col min="5891" max="5892" width="14.28515625" style="4" customWidth="1"/>
    <col min="5893" max="5893" width="13.5703125" style="4" customWidth="1"/>
    <col min="5894" max="5894" width="15.7109375" style="4" customWidth="1"/>
    <col min="5895" max="5895" width="15.5703125" style="4" customWidth="1"/>
    <col min="5896" max="6145" width="9.28515625" style="4"/>
    <col min="6146" max="6146" width="37.7109375" style="4" customWidth="1"/>
    <col min="6147" max="6148" width="14.28515625" style="4" customWidth="1"/>
    <col min="6149" max="6149" width="13.5703125" style="4" customWidth="1"/>
    <col min="6150" max="6150" width="15.7109375" style="4" customWidth="1"/>
    <col min="6151" max="6151" width="15.5703125" style="4" customWidth="1"/>
    <col min="6152" max="6401" width="9.28515625" style="4"/>
    <col min="6402" max="6402" width="37.7109375" style="4" customWidth="1"/>
    <col min="6403" max="6404" width="14.28515625" style="4" customWidth="1"/>
    <col min="6405" max="6405" width="13.5703125" style="4" customWidth="1"/>
    <col min="6406" max="6406" width="15.7109375" style="4" customWidth="1"/>
    <col min="6407" max="6407" width="15.5703125" style="4" customWidth="1"/>
    <col min="6408" max="6657" width="9.28515625" style="4"/>
    <col min="6658" max="6658" width="37.7109375" style="4" customWidth="1"/>
    <col min="6659" max="6660" width="14.28515625" style="4" customWidth="1"/>
    <col min="6661" max="6661" width="13.5703125" style="4" customWidth="1"/>
    <col min="6662" max="6662" width="15.7109375" style="4" customWidth="1"/>
    <col min="6663" max="6663" width="15.5703125" style="4" customWidth="1"/>
    <col min="6664" max="6913" width="9.28515625" style="4"/>
    <col min="6914" max="6914" width="37.7109375" style="4" customWidth="1"/>
    <col min="6915" max="6916" width="14.28515625" style="4" customWidth="1"/>
    <col min="6917" max="6917" width="13.5703125" style="4" customWidth="1"/>
    <col min="6918" max="6918" width="15.7109375" style="4" customWidth="1"/>
    <col min="6919" max="6919" width="15.5703125" style="4" customWidth="1"/>
    <col min="6920" max="7169" width="9.28515625" style="4"/>
    <col min="7170" max="7170" width="37.7109375" style="4" customWidth="1"/>
    <col min="7171" max="7172" width="14.28515625" style="4" customWidth="1"/>
    <col min="7173" max="7173" width="13.5703125" style="4" customWidth="1"/>
    <col min="7174" max="7174" width="15.7109375" style="4" customWidth="1"/>
    <col min="7175" max="7175" width="15.5703125" style="4" customWidth="1"/>
    <col min="7176" max="7425" width="9.28515625" style="4"/>
    <col min="7426" max="7426" width="37.7109375" style="4" customWidth="1"/>
    <col min="7427" max="7428" width="14.28515625" style="4" customWidth="1"/>
    <col min="7429" max="7429" width="13.5703125" style="4" customWidth="1"/>
    <col min="7430" max="7430" width="15.7109375" style="4" customWidth="1"/>
    <col min="7431" max="7431" width="15.5703125" style="4" customWidth="1"/>
    <col min="7432" max="7681" width="9.28515625" style="4"/>
    <col min="7682" max="7682" width="37.7109375" style="4" customWidth="1"/>
    <col min="7683" max="7684" width="14.28515625" style="4" customWidth="1"/>
    <col min="7685" max="7685" width="13.5703125" style="4" customWidth="1"/>
    <col min="7686" max="7686" width="15.7109375" style="4" customWidth="1"/>
    <col min="7687" max="7687" width="15.5703125" style="4" customWidth="1"/>
    <col min="7688" max="7937" width="9.28515625" style="4"/>
    <col min="7938" max="7938" width="37.7109375" style="4" customWidth="1"/>
    <col min="7939" max="7940" width="14.28515625" style="4" customWidth="1"/>
    <col min="7941" max="7941" width="13.5703125" style="4" customWidth="1"/>
    <col min="7942" max="7942" width="15.7109375" style="4" customWidth="1"/>
    <col min="7943" max="7943" width="15.5703125" style="4" customWidth="1"/>
    <col min="7944" max="8193" width="9.28515625" style="4"/>
    <col min="8194" max="8194" width="37.7109375" style="4" customWidth="1"/>
    <col min="8195" max="8196" width="14.28515625" style="4" customWidth="1"/>
    <col min="8197" max="8197" width="13.5703125" style="4" customWidth="1"/>
    <col min="8198" max="8198" width="15.7109375" style="4" customWidth="1"/>
    <col min="8199" max="8199" width="15.5703125" style="4" customWidth="1"/>
    <col min="8200" max="8449" width="9.28515625" style="4"/>
    <col min="8450" max="8450" width="37.7109375" style="4" customWidth="1"/>
    <col min="8451" max="8452" width="14.28515625" style="4" customWidth="1"/>
    <col min="8453" max="8453" width="13.5703125" style="4" customWidth="1"/>
    <col min="8454" max="8454" width="15.7109375" style="4" customWidth="1"/>
    <col min="8455" max="8455" width="15.5703125" style="4" customWidth="1"/>
    <col min="8456" max="8705" width="9.28515625" style="4"/>
    <col min="8706" max="8706" width="37.7109375" style="4" customWidth="1"/>
    <col min="8707" max="8708" width="14.28515625" style="4" customWidth="1"/>
    <col min="8709" max="8709" width="13.5703125" style="4" customWidth="1"/>
    <col min="8710" max="8710" width="15.7109375" style="4" customWidth="1"/>
    <col min="8711" max="8711" width="15.5703125" style="4" customWidth="1"/>
    <col min="8712" max="8961" width="9.28515625" style="4"/>
    <col min="8962" max="8962" width="37.7109375" style="4" customWidth="1"/>
    <col min="8963" max="8964" width="14.28515625" style="4" customWidth="1"/>
    <col min="8965" max="8965" width="13.5703125" style="4" customWidth="1"/>
    <col min="8966" max="8966" width="15.7109375" style="4" customWidth="1"/>
    <col min="8967" max="8967" width="15.5703125" style="4" customWidth="1"/>
    <col min="8968" max="9217" width="9.28515625" style="4"/>
    <col min="9218" max="9218" width="37.7109375" style="4" customWidth="1"/>
    <col min="9219" max="9220" width="14.28515625" style="4" customWidth="1"/>
    <col min="9221" max="9221" width="13.5703125" style="4" customWidth="1"/>
    <col min="9222" max="9222" width="15.7109375" style="4" customWidth="1"/>
    <col min="9223" max="9223" width="15.5703125" style="4" customWidth="1"/>
    <col min="9224" max="9473" width="9.28515625" style="4"/>
    <col min="9474" max="9474" width="37.7109375" style="4" customWidth="1"/>
    <col min="9475" max="9476" width="14.28515625" style="4" customWidth="1"/>
    <col min="9477" max="9477" width="13.5703125" style="4" customWidth="1"/>
    <col min="9478" max="9478" width="15.7109375" style="4" customWidth="1"/>
    <col min="9479" max="9479" width="15.5703125" style="4" customWidth="1"/>
    <col min="9480" max="9729" width="9.28515625" style="4"/>
    <col min="9730" max="9730" width="37.7109375" style="4" customWidth="1"/>
    <col min="9731" max="9732" width="14.28515625" style="4" customWidth="1"/>
    <col min="9733" max="9733" width="13.5703125" style="4" customWidth="1"/>
    <col min="9734" max="9734" width="15.7109375" style="4" customWidth="1"/>
    <col min="9735" max="9735" width="15.5703125" style="4" customWidth="1"/>
    <col min="9736" max="9985" width="9.28515625" style="4"/>
    <col min="9986" max="9986" width="37.7109375" style="4" customWidth="1"/>
    <col min="9987" max="9988" width="14.28515625" style="4" customWidth="1"/>
    <col min="9989" max="9989" width="13.5703125" style="4" customWidth="1"/>
    <col min="9990" max="9990" width="15.7109375" style="4" customWidth="1"/>
    <col min="9991" max="9991" width="15.5703125" style="4" customWidth="1"/>
    <col min="9992" max="10241" width="9.28515625" style="4"/>
    <col min="10242" max="10242" width="37.7109375" style="4" customWidth="1"/>
    <col min="10243" max="10244" width="14.28515625" style="4" customWidth="1"/>
    <col min="10245" max="10245" width="13.5703125" style="4" customWidth="1"/>
    <col min="10246" max="10246" width="15.7109375" style="4" customWidth="1"/>
    <col min="10247" max="10247" width="15.5703125" style="4" customWidth="1"/>
    <col min="10248" max="10497" width="9.28515625" style="4"/>
    <col min="10498" max="10498" width="37.7109375" style="4" customWidth="1"/>
    <col min="10499" max="10500" width="14.28515625" style="4" customWidth="1"/>
    <col min="10501" max="10501" width="13.5703125" style="4" customWidth="1"/>
    <col min="10502" max="10502" width="15.7109375" style="4" customWidth="1"/>
    <col min="10503" max="10503" width="15.5703125" style="4" customWidth="1"/>
    <col min="10504" max="10753" width="9.28515625" style="4"/>
    <col min="10754" max="10754" width="37.7109375" style="4" customWidth="1"/>
    <col min="10755" max="10756" width="14.28515625" style="4" customWidth="1"/>
    <col min="10757" max="10757" width="13.5703125" style="4" customWidth="1"/>
    <col min="10758" max="10758" width="15.7109375" style="4" customWidth="1"/>
    <col min="10759" max="10759" width="15.5703125" style="4" customWidth="1"/>
    <col min="10760" max="11009" width="9.28515625" style="4"/>
    <col min="11010" max="11010" width="37.7109375" style="4" customWidth="1"/>
    <col min="11011" max="11012" width="14.28515625" style="4" customWidth="1"/>
    <col min="11013" max="11013" width="13.5703125" style="4" customWidth="1"/>
    <col min="11014" max="11014" width="15.7109375" style="4" customWidth="1"/>
    <col min="11015" max="11015" width="15.5703125" style="4" customWidth="1"/>
    <col min="11016" max="11265" width="9.28515625" style="4"/>
    <col min="11266" max="11266" width="37.7109375" style="4" customWidth="1"/>
    <col min="11267" max="11268" width="14.28515625" style="4" customWidth="1"/>
    <col min="11269" max="11269" width="13.5703125" style="4" customWidth="1"/>
    <col min="11270" max="11270" width="15.7109375" style="4" customWidth="1"/>
    <col min="11271" max="11271" width="15.5703125" style="4" customWidth="1"/>
    <col min="11272" max="11521" width="9.28515625" style="4"/>
    <col min="11522" max="11522" width="37.7109375" style="4" customWidth="1"/>
    <col min="11523" max="11524" width="14.28515625" style="4" customWidth="1"/>
    <col min="11525" max="11525" width="13.5703125" style="4" customWidth="1"/>
    <col min="11526" max="11526" width="15.7109375" style="4" customWidth="1"/>
    <col min="11527" max="11527" width="15.5703125" style="4" customWidth="1"/>
    <col min="11528" max="11777" width="9.28515625" style="4"/>
    <col min="11778" max="11778" width="37.7109375" style="4" customWidth="1"/>
    <col min="11779" max="11780" width="14.28515625" style="4" customWidth="1"/>
    <col min="11781" max="11781" width="13.5703125" style="4" customWidth="1"/>
    <col min="11782" max="11782" width="15.7109375" style="4" customWidth="1"/>
    <col min="11783" max="11783" width="15.5703125" style="4" customWidth="1"/>
    <col min="11784" max="12033" width="9.28515625" style="4"/>
    <col min="12034" max="12034" width="37.7109375" style="4" customWidth="1"/>
    <col min="12035" max="12036" width="14.28515625" style="4" customWidth="1"/>
    <col min="12037" max="12037" width="13.5703125" style="4" customWidth="1"/>
    <col min="12038" max="12038" width="15.7109375" style="4" customWidth="1"/>
    <col min="12039" max="12039" width="15.5703125" style="4" customWidth="1"/>
    <col min="12040" max="12289" width="9.28515625" style="4"/>
    <col min="12290" max="12290" width="37.7109375" style="4" customWidth="1"/>
    <col min="12291" max="12292" width="14.28515625" style="4" customWidth="1"/>
    <col min="12293" max="12293" width="13.5703125" style="4" customWidth="1"/>
    <col min="12294" max="12294" width="15.7109375" style="4" customWidth="1"/>
    <col min="12295" max="12295" width="15.5703125" style="4" customWidth="1"/>
    <col min="12296" max="12545" width="9.28515625" style="4"/>
    <col min="12546" max="12546" width="37.7109375" style="4" customWidth="1"/>
    <col min="12547" max="12548" width="14.28515625" style="4" customWidth="1"/>
    <col min="12549" max="12549" width="13.5703125" style="4" customWidth="1"/>
    <col min="12550" max="12550" width="15.7109375" style="4" customWidth="1"/>
    <col min="12551" max="12551" width="15.5703125" style="4" customWidth="1"/>
    <col min="12552" max="12801" width="9.28515625" style="4"/>
    <col min="12802" max="12802" width="37.7109375" style="4" customWidth="1"/>
    <col min="12803" max="12804" width="14.28515625" style="4" customWidth="1"/>
    <col min="12805" max="12805" width="13.5703125" style="4" customWidth="1"/>
    <col min="12806" max="12806" width="15.7109375" style="4" customWidth="1"/>
    <col min="12807" max="12807" width="15.5703125" style="4" customWidth="1"/>
    <col min="12808" max="13057" width="9.28515625" style="4"/>
    <col min="13058" max="13058" width="37.7109375" style="4" customWidth="1"/>
    <col min="13059" max="13060" width="14.28515625" style="4" customWidth="1"/>
    <col min="13061" max="13061" width="13.5703125" style="4" customWidth="1"/>
    <col min="13062" max="13062" width="15.7109375" style="4" customWidth="1"/>
    <col min="13063" max="13063" width="15.5703125" style="4" customWidth="1"/>
    <col min="13064" max="13313" width="9.28515625" style="4"/>
    <col min="13314" max="13314" width="37.7109375" style="4" customWidth="1"/>
    <col min="13315" max="13316" width="14.28515625" style="4" customWidth="1"/>
    <col min="13317" max="13317" width="13.5703125" style="4" customWidth="1"/>
    <col min="13318" max="13318" width="15.7109375" style="4" customWidth="1"/>
    <col min="13319" max="13319" width="15.5703125" style="4" customWidth="1"/>
    <col min="13320" max="13569" width="9.28515625" style="4"/>
    <col min="13570" max="13570" width="37.7109375" style="4" customWidth="1"/>
    <col min="13571" max="13572" width="14.28515625" style="4" customWidth="1"/>
    <col min="13573" max="13573" width="13.5703125" style="4" customWidth="1"/>
    <col min="13574" max="13574" width="15.7109375" style="4" customWidth="1"/>
    <col min="13575" max="13575" width="15.5703125" style="4" customWidth="1"/>
    <col min="13576" max="13825" width="9.28515625" style="4"/>
    <col min="13826" max="13826" width="37.7109375" style="4" customWidth="1"/>
    <col min="13827" max="13828" width="14.28515625" style="4" customWidth="1"/>
    <col min="13829" max="13829" width="13.5703125" style="4" customWidth="1"/>
    <col min="13830" max="13830" width="15.7109375" style="4" customWidth="1"/>
    <col min="13831" max="13831" width="15.5703125" style="4" customWidth="1"/>
    <col min="13832" max="14081" width="9.28515625" style="4"/>
    <col min="14082" max="14082" width="37.7109375" style="4" customWidth="1"/>
    <col min="14083" max="14084" width="14.28515625" style="4" customWidth="1"/>
    <col min="14085" max="14085" width="13.5703125" style="4" customWidth="1"/>
    <col min="14086" max="14086" width="15.7109375" style="4" customWidth="1"/>
    <col min="14087" max="14087" width="15.5703125" style="4" customWidth="1"/>
    <col min="14088" max="14337" width="9.28515625" style="4"/>
    <col min="14338" max="14338" width="37.7109375" style="4" customWidth="1"/>
    <col min="14339" max="14340" width="14.28515625" style="4" customWidth="1"/>
    <col min="14341" max="14341" width="13.5703125" style="4" customWidth="1"/>
    <col min="14342" max="14342" width="15.7109375" style="4" customWidth="1"/>
    <col min="14343" max="14343" width="15.5703125" style="4" customWidth="1"/>
    <col min="14344" max="14593" width="9.28515625" style="4"/>
    <col min="14594" max="14594" width="37.7109375" style="4" customWidth="1"/>
    <col min="14595" max="14596" width="14.28515625" style="4" customWidth="1"/>
    <col min="14597" max="14597" width="13.5703125" style="4" customWidth="1"/>
    <col min="14598" max="14598" width="15.7109375" style="4" customWidth="1"/>
    <col min="14599" max="14599" width="15.5703125" style="4" customWidth="1"/>
    <col min="14600" max="14849" width="9.28515625" style="4"/>
    <col min="14850" max="14850" width="37.7109375" style="4" customWidth="1"/>
    <col min="14851" max="14852" width="14.28515625" style="4" customWidth="1"/>
    <col min="14853" max="14853" width="13.5703125" style="4" customWidth="1"/>
    <col min="14854" max="14854" width="15.7109375" style="4" customWidth="1"/>
    <col min="14855" max="14855" width="15.5703125" style="4" customWidth="1"/>
    <col min="14856" max="15105" width="9.28515625" style="4"/>
    <col min="15106" max="15106" width="37.7109375" style="4" customWidth="1"/>
    <col min="15107" max="15108" width="14.28515625" style="4" customWidth="1"/>
    <col min="15109" max="15109" width="13.5703125" style="4" customWidth="1"/>
    <col min="15110" max="15110" width="15.7109375" style="4" customWidth="1"/>
    <col min="15111" max="15111" width="15.5703125" style="4" customWidth="1"/>
    <col min="15112" max="15361" width="9.28515625" style="4"/>
    <col min="15362" max="15362" width="37.7109375" style="4" customWidth="1"/>
    <col min="15363" max="15364" width="14.28515625" style="4" customWidth="1"/>
    <col min="15365" max="15365" width="13.5703125" style="4" customWidth="1"/>
    <col min="15366" max="15366" width="15.7109375" style="4" customWidth="1"/>
    <col min="15367" max="15367" width="15.5703125" style="4" customWidth="1"/>
    <col min="15368" max="15617" width="9.28515625" style="4"/>
    <col min="15618" max="15618" width="37.7109375" style="4" customWidth="1"/>
    <col min="15619" max="15620" width="14.28515625" style="4" customWidth="1"/>
    <col min="15621" max="15621" width="13.5703125" style="4" customWidth="1"/>
    <col min="15622" max="15622" width="15.7109375" style="4" customWidth="1"/>
    <col min="15623" max="15623" width="15.5703125" style="4" customWidth="1"/>
    <col min="15624" max="15873" width="9.28515625" style="4"/>
    <col min="15874" max="15874" width="37.7109375" style="4" customWidth="1"/>
    <col min="15875" max="15876" width="14.28515625" style="4" customWidth="1"/>
    <col min="15877" max="15877" width="13.5703125" style="4" customWidth="1"/>
    <col min="15878" max="15878" width="15.7109375" style="4" customWidth="1"/>
    <col min="15879" max="15879" width="15.5703125" style="4" customWidth="1"/>
    <col min="15880" max="16129" width="9.28515625" style="4"/>
    <col min="16130" max="16130" width="37.7109375" style="4" customWidth="1"/>
    <col min="16131" max="16132" width="14.28515625" style="4" customWidth="1"/>
    <col min="16133" max="16133" width="13.5703125" style="4" customWidth="1"/>
    <col min="16134" max="16134" width="15.7109375" style="4" customWidth="1"/>
    <col min="16135" max="16135" width="15.5703125" style="4" customWidth="1"/>
    <col min="16136" max="16384" width="9.28515625" style="4"/>
  </cols>
  <sheetData>
    <row r="1" spans="1:18" ht="15.6" customHeight="1" x14ac:dyDescent="0.25"/>
    <row r="2" spans="1:18" ht="48.6" customHeight="1" x14ac:dyDescent="0.35">
      <c r="A2" s="1" t="str">
        <f>'Teine 23'!A2</f>
        <v>Koolilõuna 03.06-07.06.2024</v>
      </c>
      <c r="B2" s="67"/>
      <c r="C2" s="5" t="s">
        <v>45</v>
      </c>
      <c r="D2" s="7"/>
    </row>
    <row r="3" spans="1:18" ht="24" customHeight="1" x14ac:dyDescent="0.25">
      <c r="A3" s="41" t="s">
        <v>0</v>
      </c>
      <c r="B3" s="194"/>
      <c r="C3" s="195" t="s">
        <v>1</v>
      </c>
      <c r="D3" s="195" t="s">
        <v>2</v>
      </c>
      <c r="E3" s="195" t="s">
        <v>3</v>
      </c>
      <c r="F3" s="195" t="s">
        <v>4</v>
      </c>
      <c r="G3" s="195" t="s">
        <v>5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7.25" customHeight="1" x14ac:dyDescent="0.25">
      <c r="A4" s="109" t="s">
        <v>6</v>
      </c>
      <c r="B4" s="111" t="str">
        <f>'Teine 23'!B4</f>
        <v>Bolognese kaste (L)</v>
      </c>
      <c r="C4" s="108">
        <v>150</v>
      </c>
      <c r="D4" s="108">
        <f>C4*'Teine 23'!D4/'Teine 23'!C4</f>
        <v>232.5</v>
      </c>
      <c r="E4" s="108">
        <f>C4*'Teine 23'!E4/'Teine 23'!C4</f>
        <v>19.350000000000001</v>
      </c>
      <c r="F4" s="108">
        <f>C4*'Teine 23'!F4/'Teine 23'!C4</f>
        <v>18.899999999999999</v>
      </c>
      <c r="G4" s="108">
        <f>C4*'Teine 23'!G4/'Teine 23'!C4</f>
        <v>8.2800000000000011</v>
      </c>
      <c r="H4" s="89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x14ac:dyDescent="0.25">
      <c r="A5" s="111"/>
      <c r="B5" s="111" t="str">
        <f>'Teine 23'!B5</f>
        <v>Täisterapasta/pasta (G)</v>
      </c>
      <c r="C5" s="108">
        <v>125</v>
      </c>
      <c r="D5" s="108">
        <f>C5*'Teine 23'!D5/'Teine 23'!C5</f>
        <v>225</v>
      </c>
      <c r="E5" s="108">
        <f>C5*'Teine 23'!E5/'Teine 23'!C5</f>
        <v>42.875</v>
      </c>
      <c r="F5" s="108">
        <f>C5*'Teine 23'!F5/'Teine 23'!C5</f>
        <v>1.7625</v>
      </c>
      <c r="G5" s="108">
        <f>C5*'Teine 23'!G5/'Teine 23'!C5</f>
        <v>8.3035714285714288</v>
      </c>
      <c r="H5" s="89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s="7" customFormat="1" x14ac:dyDescent="0.25">
      <c r="A6" s="111"/>
      <c r="B6" s="111" t="str">
        <f>'Teine 23'!B6</f>
        <v>Tatar, aurutatud</v>
      </c>
      <c r="C6" s="108">
        <v>125</v>
      </c>
      <c r="D6" s="108">
        <f>C6*'Teine 23'!D6/'Teine 23'!C6</f>
        <v>99.821428571428569</v>
      </c>
      <c r="E6" s="108">
        <f>C6*'Teine 23'!E6/'Teine 23'!C6</f>
        <v>20.714285714285715</v>
      </c>
      <c r="F6" s="108">
        <f>C6*'Teine 23'!F6/'Teine 23'!C6</f>
        <v>0.625</v>
      </c>
      <c r="G6" s="108">
        <f>C6*'Teine 23'!G6/'Teine 23'!C6</f>
        <v>3.7321428571428572</v>
      </c>
      <c r="H6" s="89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x14ac:dyDescent="0.25">
      <c r="A7" s="111"/>
      <c r="B7" s="111" t="str">
        <f>'Teine 23'!B7</f>
        <v>Kapsa-porgandisalat</v>
      </c>
      <c r="C7" s="108">
        <v>50</v>
      </c>
      <c r="D7" s="108">
        <f>C7*'Teine 23'!D7/'Teine 23'!C7</f>
        <v>20.63</v>
      </c>
      <c r="E7" s="108">
        <f>C7*'Teine 23'!E7/'Teine 23'!C7</f>
        <v>3.63</v>
      </c>
      <c r="F7" s="108">
        <f>C7*'Teine 23'!F7/'Teine 23'!C7</f>
        <v>0.76</v>
      </c>
      <c r="G7" s="108">
        <f>C7*'Teine 23'!G7/'Teine 23'!C7</f>
        <v>0.43</v>
      </c>
      <c r="H7" s="89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11"/>
      <c r="B8" s="111" t="str">
        <f>'Teine 23'!B8</f>
        <v>Kaalikas, roheline hernes, porrulauk</v>
      </c>
      <c r="C8" s="108">
        <v>50</v>
      </c>
      <c r="D8" s="108">
        <f>C8*'Teine 23'!D8/'Teine 23'!C8</f>
        <v>21.54</v>
      </c>
      <c r="E8" s="108">
        <f>C8*'Teine 23'!E8/'Teine 23'!C8</f>
        <v>4.34</v>
      </c>
      <c r="F8" s="108">
        <f>C8*'Teine 23'!F8/'Teine 23'!C8</f>
        <v>0.23</v>
      </c>
      <c r="G8" s="108">
        <f>C8*'Teine 23'!G8/'Teine 23'!C8</f>
        <v>0.96</v>
      </c>
      <c r="H8" s="89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11"/>
      <c r="B9" s="111" t="str">
        <f>'Teine 23'!B9</f>
        <v>Salatikaste</v>
      </c>
      <c r="C9" s="108">
        <v>5</v>
      </c>
      <c r="D9" s="108">
        <v>35.25</v>
      </c>
      <c r="E9" s="108">
        <v>0.03</v>
      </c>
      <c r="F9" s="108">
        <v>3.9</v>
      </c>
      <c r="G9" s="108">
        <v>0.01</v>
      </c>
      <c r="H9" s="89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11"/>
      <c r="B10" s="111" t="str">
        <f>'Teine 23'!B10</f>
        <v>Seemnesegu</v>
      </c>
      <c r="C10" s="108">
        <v>5</v>
      </c>
      <c r="D10" s="108">
        <v>30.55</v>
      </c>
      <c r="E10" s="108">
        <v>0.71</v>
      </c>
      <c r="F10" s="108">
        <v>2.68</v>
      </c>
      <c r="G10" s="108">
        <v>1.21</v>
      </c>
      <c r="H10" s="89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11"/>
      <c r="B11" s="180" t="s">
        <v>46</v>
      </c>
      <c r="C11" s="196">
        <v>100</v>
      </c>
      <c r="D11" s="108"/>
      <c r="E11" s="108"/>
      <c r="F11" s="108"/>
      <c r="G11" s="108"/>
      <c r="H11" s="89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11"/>
      <c r="B12" s="111" t="str">
        <f>'Teine 23'!B12</f>
        <v>Rukkileiva- ja sepikutoodete valik (G)</v>
      </c>
      <c r="C12" s="108">
        <v>50</v>
      </c>
      <c r="D12" s="108">
        <f>C12*'Teine 23'!D12/'Teine 23'!C12</f>
        <v>115</v>
      </c>
      <c r="E12" s="108">
        <f>C12*'Teine 23'!E12/'Teine 23'!C12</f>
        <v>24.6</v>
      </c>
      <c r="F12" s="108">
        <f>C12*'Teine 23'!F12/'Teine 23'!C12</f>
        <v>0.83</v>
      </c>
      <c r="G12" s="108">
        <f>C12*'Teine 23'!G12/'Teine 23'!C12</f>
        <v>3.94</v>
      </c>
      <c r="H12" s="89"/>
      <c r="I12" s="15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11"/>
      <c r="B13" s="111" t="s">
        <v>26</v>
      </c>
      <c r="C13" s="108">
        <v>100</v>
      </c>
      <c r="D13" s="108">
        <f>C13*'Teine 23'!D13/'Teine 23'!C13</f>
        <v>46.4</v>
      </c>
      <c r="E13" s="108">
        <f>C13*'Teine 23'!E13/'Teine 23'!C13</f>
        <v>10.02</v>
      </c>
      <c r="F13" s="108">
        <f>C13*'Teine 23'!F13/'Teine 23'!C13</f>
        <v>0</v>
      </c>
      <c r="G13" s="108">
        <f>C13*'Teine 23'!G13/'Teine 23'!C13</f>
        <v>0.3</v>
      </c>
      <c r="H13" s="89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13"/>
      <c r="B14" s="177" t="str">
        <f>'Teine 23'!B14</f>
        <v>Kokku:</v>
      </c>
      <c r="C14" s="197"/>
      <c r="D14" s="127">
        <f>SUM(D4:D13)</f>
        <v>826.69142857142845</v>
      </c>
      <c r="E14" s="127">
        <f t="shared" ref="E14:G14" si="0">SUM(E4:E13)</f>
        <v>126.26928571428572</v>
      </c>
      <c r="F14" s="127">
        <f t="shared" si="0"/>
        <v>29.687499999999996</v>
      </c>
      <c r="G14" s="127">
        <f t="shared" si="0"/>
        <v>27.165714285714294</v>
      </c>
      <c r="H14" s="89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23.25" customHeight="1" x14ac:dyDescent="0.25">
      <c r="A15" s="198" t="s">
        <v>11</v>
      </c>
      <c r="B15" s="111"/>
      <c r="C15" s="199" t="s">
        <v>1</v>
      </c>
      <c r="D15" s="199" t="s">
        <v>2</v>
      </c>
      <c r="E15" s="199" t="s">
        <v>3</v>
      </c>
      <c r="F15" s="199" t="s">
        <v>4</v>
      </c>
      <c r="G15" s="199" t="s">
        <v>5</v>
      </c>
      <c r="H15" s="77"/>
    </row>
    <row r="16" spans="1:18" x14ac:dyDescent="0.25">
      <c r="A16" s="109" t="s">
        <v>6</v>
      </c>
      <c r="B16" s="111" t="str">
        <f>'Teine 23'!B16</f>
        <v>Hernesupp</v>
      </c>
      <c r="C16" s="108">
        <v>350</v>
      </c>
      <c r="D16" s="108">
        <f>C16*'Teine 23'!D16/'Teine 23'!C16</f>
        <v>378.67200000000003</v>
      </c>
      <c r="E16" s="108">
        <f>D16*'Teine 23'!E16/'Teine 23'!D16</f>
        <v>38.404800000000002</v>
      </c>
      <c r="F16" s="108">
        <f>E16*'Teine 23'!F16/'Teine 23'!E16</f>
        <v>19.488000000000003</v>
      </c>
      <c r="G16" s="108">
        <f>F16*'Teine 23'!G16/'Teine 23'!F16</f>
        <v>17.304000000000002</v>
      </c>
      <c r="H16" s="77"/>
    </row>
    <row r="17" spans="1:8" x14ac:dyDescent="0.25">
      <c r="A17" s="111"/>
      <c r="B17" s="111" t="str">
        <f>'Teine 23'!B17</f>
        <v>Hapukoor (L)</v>
      </c>
      <c r="C17" s="108">
        <v>10</v>
      </c>
      <c r="D17" s="108">
        <f>C17*'Teine 23'!D17/'Teine 23'!C17</f>
        <v>22.2</v>
      </c>
      <c r="E17" s="108">
        <f>D17*'Teine 23'!E17/'Teine 23'!D17</f>
        <v>0.38</v>
      </c>
      <c r="F17" s="108">
        <f>E17*'Teine 23'!F17/'Teine 23'!E17</f>
        <v>2.15</v>
      </c>
      <c r="G17" s="108">
        <f>F17*'Teine 23'!G17/'Teine 23'!F17</f>
        <v>0.33</v>
      </c>
      <c r="H17" s="77"/>
    </row>
    <row r="18" spans="1:8" x14ac:dyDescent="0.25">
      <c r="A18" s="111"/>
      <c r="B18" s="111" t="str">
        <f>'Teine 23'!B18</f>
        <v>Marjatarretis vanillikastmega (L)</v>
      </c>
      <c r="C18" s="196">
        <v>160</v>
      </c>
      <c r="D18" s="108">
        <f>C18*'Teine 23'!D18/'Teine 23'!C18</f>
        <v>177.6</v>
      </c>
      <c r="E18" s="108">
        <f>D18*'Teine 23'!E18/'Teine 23'!D18</f>
        <v>37.44</v>
      </c>
      <c r="F18" s="108">
        <f>E18*'Teine 23'!F18/'Teine 23'!E18</f>
        <v>1.016</v>
      </c>
      <c r="G18" s="108">
        <f>F18*'Teine 23'!G18/'Teine 23'!F18</f>
        <v>3.7919999999999998</v>
      </c>
      <c r="H18" s="77"/>
    </row>
    <row r="19" spans="1:8" x14ac:dyDescent="0.25">
      <c r="A19" s="111"/>
      <c r="B19" s="180" t="s">
        <v>46</v>
      </c>
      <c r="C19" s="196">
        <v>100</v>
      </c>
      <c r="D19" s="108"/>
      <c r="E19" s="108"/>
      <c r="F19" s="108"/>
      <c r="G19" s="108"/>
      <c r="H19" s="77"/>
    </row>
    <row r="20" spans="1:8" x14ac:dyDescent="0.25">
      <c r="A20" s="111"/>
      <c r="B20" s="111" t="str">
        <f>'Teine 23'!B20</f>
        <v>Rukkileiva- ja sepikutoodete valik (G)</v>
      </c>
      <c r="C20" s="108">
        <v>50</v>
      </c>
      <c r="D20" s="108">
        <f>C20*'Teine 23'!D20/'Teine 23'!C20</f>
        <v>115</v>
      </c>
      <c r="E20" s="108">
        <f>D20*'Teine 23'!E20/'Teine 23'!D20</f>
        <v>24.6</v>
      </c>
      <c r="F20" s="108">
        <f>E20*'Teine 23'!F20/'Teine 23'!E20</f>
        <v>0.83</v>
      </c>
      <c r="G20" s="108">
        <f>F20*'Teine 23'!G20/'Teine 23'!F20</f>
        <v>3.9400000000000004</v>
      </c>
      <c r="H20" s="77"/>
    </row>
    <row r="21" spans="1:8" x14ac:dyDescent="0.25">
      <c r="A21" s="109"/>
      <c r="B21" s="111" t="s">
        <v>31</v>
      </c>
      <c r="C21" s="108">
        <v>100</v>
      </c>
      <c r="D21" s="108">
        <f>C21*'Teine 23'!D21/'Teine 23'!C21</f>
        <v>27.3</v>
      </c>
      <c r="E21" s="108">
        <f>D21*'Teine 23'!E21/'Teine 23'!D21</f>
        <v>4.24</v>
      </c>
      <c r="F21" s="108">
        <f>E21*'Teine 23'!F21/'Teine 23'!E21</f>
        <v>0.2</v>
      </c>
      <c r="G21" s="108">
        <f>F21*'Teine 23'!G21/'Teine 23'!F21</f>
        <v>1.1299999999999999</v>
      </c>
      <c r="H21" s="77"/>
    </row>
    <row r="22" spans="1:8" x14ac:dyDescent="0.25">
      <c r="A22" s="113"/>
      <c r="B22" s="177" t="str">
        <f>'Teine 23'!B22</f>
        <v>Kokku:</v>
      </c>
      <c r="C22" s="197"/>
      <c r="D22" s="127">
        <f>SUM(D16:D21)</f>
        <v>720.77199999999993</v>
      </c>
      <c r="E22" s="127">
        <f t="shared" ref="E22:G22" si="1">SUM(E16:E21)</f>
        <v>105.06480000000001</v>
      </c>
      <c r="F22" s="127">
        <f t="shared" si="1"/>
        <v>23.684000000000001</v>
      </c>
      <c r="G22" s="127">
        <f t="shared" si="1"/>
        <v>26.496000000000002</v>
      </c>
      <c r="H22" s="77"/>
    </row>
    <row r="23" spans="1:8" ht="24" customHeight="1" x14ac:dyDescent="0.25">
      <c r="A23" s="198" t="s">
        <v>13</v>
      </c>
      <c r="B23" s="111"/>
      <c r="C23" s="199" t="s">
        <v>1</v>
      </c>
      <c r="D23" s="199" t="s">
        <v>2</v>
      </c>
      <c r="E23" s="199" t="s">
        <v>3</v>
      </c>
      <c r="F23" s="199" t="s">
        <v>4</v>
      </c>
      <c r="G23" s="199" t="s">
        <v>5</v>
      </c>
      <c r="H23" s="77"/>
    </row>
    <row r="24" spans="1:8" x14ac:dyDescent="0.25">
      <c r="A24" s="109" t="s">
        <v>6</v>
      </c>
      <c r="B24" s="111" t="str">
        <f>'Teine 23'!B24</f>
        <v>Tomatine sealihahautis (G)</v>
      </c>
      <c r="C24" s="108">
        <v>150</v>
      </c>
      <c r="D24" s="108">
        <f>C24*'Teine 23'!D24/'Teine 23'!C24</f>
        <v>204</v>
      </c>
      <c r="E24" s="108">
        <f>D24*'Teine 23'!E24/'Teine 23'!D24</f>
        <v>24.87857142857143</v>
      </c>
      <c r="F24" s="108">
        <f>E24*'Teine 23'!F24/'Teine 23'!E24</f>
        <v>18.942857142857143</v>
      </c>
      <c r="G24" s="108">
        <f>F24*'Teine 23'!G24/'Teine 23'!F24</f>
        <v>10.950000000000001</v>
      </c>
      <c r="H24" s="77"/>
    </row>
    <row r="25" spans="1:8" x14ac:dyDescent="0.25">
      <c r="A25" s="111"/>
      <c r="B25" s="111" t="str">
        <f>'Teine 23'!B25</f>
        <v>Kartulipüree (L)</v>
      </c>
      <c r="C25" s="108">
        <v>125</v>
      </c>
      <c r="D25" s="108">
        <f>C25*'Teine 23'!D25/'Teine 23'!C25</f>
        <v>113</v>
      </c>
      <c r="E25" s="108">
        <f>D25*'Teine 23'!E25/'Teine 23'!D25</f>
        <v>18.125</v>
      </c>
      <c r="F25" s="108">
        <f>E25*'Teine 23'!F25/'Teine 23'!E25</f>
        <v>2.9624999999999999</v>
      </c>
      <c r="G25" s="108">
        <f>F25*'Teine 23'!G25/'Teine 23'!F25</f>
        <v>2.9375</v>
      </c>
      <c r="H25" s="77"/>
    </row>
    <row r="26" spans="1:8" s="7" customFormat="1" x14ac:dyDescent="0.25">
      <c r="A26" s="111"/>
      <c r="B26" s="111" t="str">
        <f>'Teine 23'!B26</f>
        <v>Riis, aurutatud</v>
      </c>
      <c r="C26" s="108">
        <v>125</v>
      </c>
      <c r="D26" s="108">
        <f>C26*'Teine 23'!D26/'Teine 23'!C26</f>
        <v>198.21428571428572</v>
      </c>
      <c r="E26" s="108">
        <f>D26*'Teine 23'!E26/'Teine 23'!D26</f>
        <v>44.464285714285708</v>
      </c>
      <c r="F26" s="108">
        <f>E26*'Teine 23'!F26/'Teine 23'!E26</f>
        <v>0.7142857142857143</v>
      </c>
      <c r="G26" s="108">
        <f>F26*'Teine 23'!G26/'Teine 23'!F26</f>
        <v>4.4642857142857144</v>
      </c>
      <c r="H26" s="77"/>
    </row>
    <row r="27" spans="1:8" x14ac:dyDescent="0.25">
      <c r="A27" s="111"/>
      <c r="B27" s="111" t="str">
        <f>'Teine 23'!B27</f>
        <v>Kapsa salat virsikuga</v>
      </c>
      <c r="C27" s="108">
        <v>50</v>
      </c>
      <c r="D27" s="108">
        <f>C27*'Teine 23'!D27/'Teine 23'!C27</f>
        <v>32.5</v>
      </c>
      <c r="E27" s="108">
        <f>D27*'Teine 23'!E27/'Teine 23'!D27</f>
        <v>3.21</v>
      </c>
      <c r="F27" s="108">
        <f>E27*'Teine 23'!F27/'Teine 23'!E27</f>
        <v>1.7600000000000002</v>
      </c>
      <c r="G27" s="108">
        <f>F27*'Teine 23'!G27/'Teine 23'!F27</f>
        <v>0.46600000000000008</v>
      </c>
      <c r="H27" s="77"/>
    </row>
    <row r="28" spans="1:8" x14ac:dyDescent="0.25">
      <c r="A28" s="111"/>
      <c r="B28" s="111" t="str">
        <f>'Teine 23'!B28</f>
        <v>Porgand, valged oad, peet</v>
      </c>
      <c r="C28" s="108">
        <v>50</v>
      </c>
      <c r="D28" s="108">
        <f>C28*'Teine 23'!D28/'Teine 23'!C28</f>
        <v>36.9</v>
      </c>
      <c r="E28" s="108">
        <f>D28*'Teine 23'!E28/'Teine 23'!D28</f>
        <v>4.7350000000000003</v>
      </c>
      <c r="F28" s="108">
        <f>E28*'Teine 23'!F28/'Teine 23'!E28</f>
        <v>0.93500000000000016</v>
      </c>
      <c r="G28" s="108">
        <f>F28*'Teine 23'!G28/'Teine 23'!F28</f>
        <v>1.5500000000000003</v>
      </c>
      <c r="H28" s="77"/>
    </row>
    <row r="29" spans="1:8" x14ac:dyDescent="0.25">
      <c r="A29" s="111"/>
      <c r="B29" s="111" t="s">
        <v>57</v>
      </c>
      <c r="C29" s="108">
        <v>50</v>
      </c>
      <c r="D29" s="108">
        <f>C29*'Teine 23'!D29/'Teine 23'!C29</f>
        <v>51.5</v>
      </c>
      <c r="E29" s="108">
        <f>D29*'Teine 23'!E29/'Teine 23'!D29</f>
        <v>1.25</v>
      </c>
      <c r="F29" s="108">
        <f>E29*'Teine 23'!F29/'Teine 23'!E29</f>
        <v>2.2000000000000002</v>
      </c>
      <c r="G29" s="108">
        <f>F29*'Teine 23'!G29/'Teine 23'!F29</f>
        <v>6.65</v>
      </c>
      <c r="H29" s="77"/>
    </row>
    <row r="30" spans="1:8" x14ac:dyDescent="0.25">
      <c r="A30" s="111"/>
      <c r="B30" s="111" t="str">
        <f>'Teine 23'!B30</f>
        <v>Salatikaste</v>
      </c>
      <c r="C30" s="108">
        <v>5</v>
      </c>
      <c r="D30" s="108">
        <v>35.25</v>
      </c>
      <c r="E30" s="108">
        <v>0.03</v>
      </c>
      <c r="F30" s="108">
        <v>3.9</v>
      </c>
      <c r="G30" s="108">
        <v>0.01</v>
      </c>
      <c r="H30" s="77"/>
    </row>
    <row r="31" spans="1:8" x14ac:dyDescent="0.25">
      <c r="A31" s="111"/>
      <c r="B31" s="111" t="str">
        <f>'Teine 23'!B31</f>
        <v>Seemnesegu</v>
      </c>
      <c r="C31" s="108">
        <v>5</v>
      </c>
      <c r="D31" s="108">
        <v>30.55</v>
      </c>
      <c r="E31" s="108">
        <v>0.71</v>
      </c>
      <c r="F31" s="108">
        <v>2.68</v>
      </c>
      <c r="G31" s="108">
        <v>1.21</v>
      </c>
      <c r="H31" s="77"/>
    </row>
    <row r="32" spans="1:8" x14ac:dyDescent="0.25">
      <c r="A32" s="111"/>
      <c r="B32" s="180" t="s">
        <v>46</v>
      </c>
      <c r="C32" s="196">
        <v>100</v>
      </c>
      <c r="D32" s="108"/>
      <c r="E32" s="108"/>
      <c r="F32" s="108"/>
      <c r="G32" s="108"/>
      <c r="H32" s="77"/>
    </row>
    <row r="33" spans="1:9" x14ac:dyDescent="0.25">
      <c r="A33" s="111"/>
      <c r="B33" s="111" t="str">
        <f>'Teine 23'!B33</f>
        <v>Rukkileiva- ja sepikutoodete valik (G)</v>
      </c>
      <c r="C33" s="108">
        <v>50</v>
      </c>
      <c r="D33" s="108">
        <f>C33*'Teine 23'!D33/'Teine 23'!C33</f>
        <v>115</v>
      </c>
      <c r="E33" s="108">
        <f>C33*'Teine 23'!E33/'Teine 23'!C33</f>
        <v>24.6</v>
      </c>
      <c r="F33" s="108">
        <f>C33*'Teine 23'!F33/'Teine 23'!C33</f>
        <v>0.83</v>
      </c>
      <c r="G33" s="108">
        <f>C33*'Teine 23'!G33/'Teine 23'!C33</f>
        <v>3.94</v>
      </c>
      <c r="H33" s="77"/>
    </row>
    <row r="34" spans="1:9" x14ac:dyDescent="0.25">
      <c r="A34" s="114"/>
      <c r="B34" s="111" t="s">
        <v>29</v>
      </c>
      <c r="C34" s="108">
        <v>100</v>
      </c>
      <c r="D34" s="108">
        <f>C34*'Teine 23'!D34/'Teine 23'!C34</f>
        <v>48.3</v>
      </c>
      <c r="E34" s="108">
        <f>C34*'Teine 23'!E34/'Teine 23'!C34</f>
        <v>10.9</v>
      </c>
      <c r="F34" s="108">
        <f>C34*'Teine 23'!F34/'Teine 23'!C34</f>
        <v>0</v>
      </c>
      <c r="G34" s="108">
        <f>C34*'Teine 23'!G34/'Teine 23'!C34</f>
        <v>0</v>
      </c>
      <c r="H34" s="77"/>
    </row>
    <row r="35" spans="1:9" x14ac:dyDescent="0.25">
      <c r="A35" s="113"/>
      <c r="B35" s="177" t="str">
        <f>'Teine 23'!B35</f>
        <v>Kokku:</v>
      </c>
      <c r="C35" s="197"/>
      <c r="D35" s="127">
        <f>SUM(D24:D34)</f>
        <v>865.21428571428567</v>
      </c>
      <c r="E35" s="127">
        <f t="shared" ref="E35:G35" si="2">SUM(E24:E34)</f>
        <v>132.90285714285713</v>
      </c>
      <c r="F35" s="127">
        <f t="shared" si="2"/>
        <v>34.924642857142857</v>
      </c>
      <c r="G35" s="127">
        <f t="shared" si="2"/>
        <v>32.177785714285719</v>
      </c>
      <c r="H35" s="77"/>
    </row>
    <row r="36" spans="1:9" ht="24" customHeight="1" x14ac:dyDescent="0.25">
      <c r="A36" s="198" t="s">
        <v>14</v>
      </c>
      <c r="B36" s="111"/>
      <c r="C36" s="199" t="s">
        <v>1</v>
      </c>
      <c r="D36" s="199" t="s">
        <v>2</v>
      </c>
      <c r="E36" s="199" t="s">
        <v>3</v>
      </c>
      <c r="F36" s="199" t="s">
        <v>4</v>
      </c>
      <c r="G36" s="199" t="s">
        <v>5</v>
      </c>
      <c r="H36" s="77"/>
      <c r="I36" s="10"/>
    </row>
    <row r="37" spans="1:9" x14ac:dyDescent="0.25">
      <c r="A37" s="109" t="s">
        <v>6</v>
      </c>
      <c r="B37" s="111" t="str">
        <f>'Teine 23'!B37</f>
        <v>Kalasupp</v>
      </c>
      <c r="C37" s="108">
        <v>350</v>
      </c>
      <c r="D37" s="108">
        <f>C37*'Teine 23'!D37/'Teine 23'!C37</f>
        <v>448</v>
      </c>
      <c r="E37" s="108">
        <f>D37*'Teine 23'!E37/'Teine 23'!D37</f>
        <v>61.95</v>
      </c>
      <c r="F37" s="108">
        <f>E37*'Teine 23'!F37/'Teine 23'!E37</f>
        <v>13.411999999999999</v>
      </c>
      <c r="G37" s="108">
        <f>F37*'Teine 23'!G37/'Teine 23'!F37</f>
        <v>17.303999999999998</v>
      </c>
      <c r="H37" s="77"/>
    </row>
    <row r="38" spans="1:9" x14ac:dyDescent="0.25">
      <c r="A38" s="109"/>
      <c r="B38" s="111" t="str">
        <f>'Teine 23'!B38</f>
        <v>Hapukoor (L)</v>
      </c>
      <c r="C38" s="108">
        <v>10</v>
      </c>
      <c r="D38" s="108">
        <f>C38*'Teine 23'!D38/'Teine 23'!C38</f>
        <v>22.2</v>
      </c>
      <c r="E38" s="108">
        <f>D38*'Teine 23'!E38/'Teine 23'!D38</f>
        <v>0.38</v>
      </c>
      <c r="F38" s="108">
        <f>E38*'Teine 23'!F38/'Teine 23'!E38</f>
        <v>2.15</v>
      </c>
      <c r="G38" s="108">
        <f>F38*'Teine 23'!G38/'Teine 23'!F38</f>
        <v>0.33</v>
      </c>
      <c r="H38" s="77"/>
    </row>
    <row r="39" spans="1:9" x14ac:dyDescent="0.25">
      <c r="A39" s="111"/>
      <c r="B39" s="111" t="str">
        <f>'Teine 23'!B39</f>
        <v>Pannkoogid moosiga (L)</v>
      </c>
      <c r="C39" s="108">
        <v>160</v>
      </c>
      <c r="D39" s="108">
        <f>C39*'Teine 23'!D39/'Teine 23'!C39</f>
        <v>192</v>
      </c>
      <c r="E39" s="108">
        <f>D39*'Teine 23'!E39/'Teine 23'!D39</f>
        <v>32.479999999999997</v>
      </c>
      <c r="F39" s="108">
        <f>E39*'Teine 23'!F39/'Teine 23'!E39</f>
        <v>4.016</v>
      </c>
      <c r="G39" s="108">
        <f>F39*'Teine 23'!G39/'Teine 23'!F39</f>
        <v>4.7359999999999998</v>
      </c>
      <c r="H39" s="77"/>
    </row>
    <row r="40" spans="1:9" x14ac:dyDescent="0.25">
      <c r="A40" s="109"/>
      <c r="B40" s="180" t="s">
        <v>46</v>
      </c>
      <c r="C40" s="108">
        <v>100</v>
      </c>
      <c r="D40" s="108"/>
      <c r="E40" s="108"/>
      <c r="F40" s="108"/>
      <c r="G40" s="108"/>
      <c r="H40" s="77"/>
    </row>
    <row r="41" spans="1:9" x14ac:dyDescent="0.25">
      <c r="A41" s="114"/>
      <c r="B41" s="111" t="str">
        <f>'Teine 23'!B41</f>
        <v>Rukkileiva- ja sepikutoodete valik (G)</v>
      </c>
      <c r="C41" s="108">
        <v>50</v>
      </c>
      <c r="D41" s="108">
        <f>C41*'Teine 23'!D41/'Teine 23'!C41</f>
        <v>115</v>
      </c>
      <c r="E41" s="108">
        <f>C41*'Teine 23'!E41/'Teine 23'!C41</f>
        <v>24.6</v>
      </c>
      <c r="F41" s="108">
        <f>C41*'Teine 23'!F41/'Teine 23'!C41</f>
        <v>0.83</v>
      </c>
      <c r="G41" s="108">
        <f>C41*'Teine 23'!G41/'Teine 23'!C41</f>
        <v>3.94</v>
      </c>
      <c r="H41" s="77"/>
    </row>
    <row r="42" spans="1:9" x14ac:dyDescent="0.25">
      <c r="A42" s="114"/>
      <c r="B42" s="111" t="s">
        <v>27</v>
      </c>
      <c r="C42" s="108">
        <v>100</v>
      </c>
      <c r="D42" s="108">
        <f>C42*'Teine 23'!D42/'Teine 23'!C42</f>
        <v>32.4</v>
      </c>
      <c r="E42" s="108">
        <f>C42*'Teine 23'!E42/'Teine 23'!C42</f>
        <v>5.6</v>
      </c>
      <c r="F42" s="108">
        <f>C42*'Teine 23'!F42/'Teine 23'!C42</f>
        <v>0.2</v>
      </c>
      <c r="G42" s="108">
        <f>C42*'Teine 23'!G42/'Teine 23'!C42</f>
        <v>0.6</v>
      </c>
      <c r="H42" s="77"/>
    </row>
    <row r="43" spans="1:9" x14ac:dyDescent="0.25">
      <c r="A43" s="200"/>
      <c r="B43" s="177" t="str">
        <f>'Teine 23'!B43</f>
        <v>Kokku:</v>
      </c>
      <c r="C43" s="197"/>
      <c r="D43" s="127">
        <f>SUM(D37:D42)</f>
        <v>809.6</v>
      </c>
      <c r="E43" s="127">
        <f t="shared" ref="E43:G43" si="3">SUM(E37:E42)</f>
        <v>125.00999999999999</v>
      </c>
      <c r="F43" s="127">
        <f t="shared" si="3"/>
        <v>20.607999999999997</v>
      </c>
      <c r="G43" s="127">
        <f t="shared" si="3"/>
        <v>26.91</v>
      </c>
      <c r="H43" s="77"/>
    </row>
    <row r="44" spans="1:9" ht="24" customHeight="1" x14ac:dyDescent="0.25">
      <c r="A44" s="198" t="s">
        <v>15</v>
      </c>
      <c r="B44" s="111"/>
      <c r="C44" s="199" t="s">
        <v>1</v>
      </c>
      <c r="D44" s="199" t="s">
        <v>2</v>
      </c>
      <c r="E44" s="199" t="s">
        <v>3</v>
      </c>
      <c r="F44" s="199" t="s">
        <v>4</v>
      </c>
      <c r="G44" s="199" t="s">
        <v>5</v>
      </c>
      <c r="H44" s="77"/>
    </row>
    <row r="45" spans="1:9" x14ac:dyDescent="0.25">
      <c r="A45" s="111" t="s">
        <v>6</v>
      </c>
      <c r="B45" s="111" t="str">
        <f>'Teine 23'!B45</f>
        <v>Koorekastmes kanalihatükid (L)</v>
      </c>
      <c r="C45" s="108">
        <v>150</v>
      </c>
      <c r="D45" s="108">
        <f>C45*'Teine 23'!D45/'Teine 23'!C45</f>
        <v>207.42857142857142</v>
      </c>
      <c r="E45" s="108">
        <f>D45*'Teine 23'!E45/'Teine 23'!D45</f>
        <v>12.107142857142858</v>
      </c>
      <c r="F45" s="108">
        <f>E45*'Teine 23'!F45/'Teine 23'!E45</f>
        <v>13.350000000000001</v>
      </c>
      <c r="G45" s="108">
        <f>F45*'Teine 23'!G45/'Teine 23'!F45</f>
        <v>16.2</v>
      </c>
      <c r="H45" s="77"/>
    </row>
    <row r="46" spans="1:9" x14ac:dyDescent="0.25">
      <c r="A46" s="111"/>
      <c r="B46" s="111" t="str">
        <f>'Teine 23'!B46</f>
        <v>Riis, aurutatud</v>
      </c>
      <c r="C46" s="108">
        <v>125</v>
      </c>
      <c r="D46" s="108">
        <f>C46*'Teine 23'!D46/'Teine 23'!C46</f>
        <v>162.5</v>
      </c>
      <c r="E46" s="108">
        <f>D46*'Teine 23'!E46/'Teine 23'!D46</f>
        <v>36</v>
      </c>
      <c r="F46" s="108">
        <f>E46*'Teine 23'!F46/'Teine 23'!E46</f>
        <v>0.3125</v>
      </c>
      <c r="G46" s="108">
        <f>F46*'Teine 23'!G46/'Teine 23'!F46</f>
        <v>3.7</v>
      </c>
      <c r="H46" s="77"/>
    </row>
    <row r="47" spans="1:9" x14ac:dyDescent="0.25">
      <c r="A47" s="111"/>
      <c r="B47" s="111" t="str">
        <f>'Teine 23'!B47</f>
        <v xml:space="preserve">Kartul, aurutatud </v>
      </c>
      <c r="C47" s="108">
        <v>125</v>
      </c>
      <c r="D47" s="108">
        <f>C47*'Teine 23'!D47/'Teine 23'!C47</f>
        <v>94.285714285714292</v>
      </c>
      <c r="E47" s="108">
        <f>D47*'Teine 23'!E47/'Teine 23'!D47</f>
        <v>21.785714285714285</v>
      </c>
      <c r="F47" s="108">
        <f>E47*'Teine 23'!F47/'Teine 23'!E47</f>
        <v>0.12500000000000003</v>
      </c>
      <c r="G47" s="108">
        <f>F47*'Teine 23'!G47/'Teine 23'!F47</f>
        <v>2.4464285714285716</v>
      </c>
      <c r="H47" s="77"/>
    </row>
    <row r="48" spans="1:9" x14ac:dyDescent="0.25">
      <c r="A48" s="114"/>
      <c r="B48" s="111" t="str">
        <f>'Teine 23'!B48</f>
        <v>Hiina kapsa salat tomatiga</v>
      </c>
      <c r="C48" s="108">
        <v>50</v>
      </c>
      <c r="D48" s="108">
        <f>C48*'Teine 23'!D48/'Teine 23'!C48</f>
        <v>10.25</v>
      </c>
      <c r="E48" s="108">
        <f>D48*'Teine 23'!E48/'Teine 23'!D48</f>
        <v>1.29</v>
      </c>
      <c r="F48" s="108">
        <f>E48*'Teine 23'!F48/'Teine 23'!E48</f>
        <v>0.15</v>
      </c>
      <c r="G48" s="108">
        <f>F48*'Teine 23'!G48/'Teine 23'!F48</f>
        <v>0.68500000000000005</v>
      </c>
      <c r="H48" s="77"/>
    </row>
    <row r="49" spans="1:8" x14ac:dyDescent="0.25">
      <c r="A49" s="114"/>
      <c r="B49" s="111" t="str">
        <f>'Teine 23'!B49</f>
        <v>Mais, valge redis</v>
      </c>
      <c r="C49" s="108">
        <v>50</v>
      </c>
      <c r="D49" s="108">
        <f>C49*'Teine 23'!D49/'Teine 23'!C49</f>
        <v>28.35</v>
      </c>
      <c r="E49" s="108">
        <f>D49*'Teine 23'!E49/'Teine 23'!D49</f>
        <v>4.5299999999999994</v>
      </c>
      <c r="F49" s="108">
        <f>E49*'Teine 23'!F49/'Teine 23'!E49</f>
        <v>0.25499999999999995</v>
      </c>
      <c r="G49" s="108">
        <f>F49*'Teine 23'!G49/'Teine 23'!F49</f>
        <v>1.4649999999999996</v>
      </c>
      <c r="H49" s="77"/>
    </row>
    <row r="50" spans="1:8" x14ac:dyDescent="0.25">
      <c r="A50" s="111"/>
      <c r="B50" s="111" t="str">
        <f>'Teine 23'!B50</f>
        <v>Salatikaste</v>
      </c>
      <c r="C50" s="108">
        <v>5</v>
      </c>
      <c r="D50" s="108">
        <f>C50*'Teine 23'!D50/'Teine 23'!C50</f>
        <v>35.25</v>
      </c>
      <c r="E50" s="108">
        <f>D50*'Teine 23'!E50/'Teine 23'!D50</f>
        <v>2.9999999999999995E-2</v>
      </c>
      <c r="F50" s="108">
        <f>E50*'Teine 23'!F50/'Teine 23'!E50</f>
        <v>3.8999999999999995</v>
      </c>
      <c r="G50" s="108">
        <f>F50*'Teine 23'!G50/'Teine 23'!F50</f>
        <v>9.9999999999999985E-3</v>
      </c>
      <c r="H50" s="77"/>
    </row>
    <row r="51" spans="1:8" x14ac:dyDescent="0.25">
      <c r="A51" s="111"/>
      <c r="B51" s="111" t="str">
        <f>'Teine 23'!B51</f>
        <v>Seemnesegu</v>
      </c>
      <c r="C51" s="108">
        <v>5</v>
      </c>
      <c r="D51" s="108">
        <f>C51*'Teine 23'!D51/'Teine 23'!C51</f>
        <v>30.55</v>
      </c>
      <c r="E51" s="108">
        <f>D51*'Teine 23'!E51/'Teine 23'!D51</f>
        <v>0.71</v>
      </c>
      <c r="F51" s="108">
        <f>E51*'Teine 23'!F51/'Teine 23'!E51</f>
        <v>2.68</v>
      </c>
      <c r="G51" s="108">
        <f>F51*'Teine 23'!G51/'Teine 23'!F51</f>
        <v>1.21</v>
      </c>
      <c r="H51" s="77"/>
    </row>
    <row r="52" spans="1:8" x14ac:dyDescent="0.25">
      <c r="A52" s="114"/>
      <c r="B52" s="180" t="s">
        <v>46</v>
      </c>
      <c r="C52" s="196">
        <v>100</v>
      </c>
      <c r="D52" s="108"/>
      <c r="E52" s="108"/>
      <c r="F52" s="108"/>
      <c r="G52" s="108"/>
      <c r="H52" s="77"/>
    </row>
    <row r="53" spans="1:8" x14ac:dyDescent="0.25">
      <c r="A53" s="114"/>
      <c r="B53" s="111" t="str">
        <f>'Teine 23'!B53</f>
        <v>Rukkileiva- ja sepikutoodete valik (G)</v>
      </c>
      <c r="C53" s="108">
        <v>50</v>
      </c>
      <c r="D53" s="108">
        <f>C53*'Teine 23'!D53/'Teine 23'!C53</f>
        <v>115</v>
      </c>
      <c r="E53" s="108">
        <f>D53*'Teine 23'!E53/'Teine 23'!D53</f>
        <v>24.6</v>
      </c>
      <c r="F53" s="108">
        <f>E53*'Teine 23'!F53/'Teine 23'!E53</f>
        <v>0.83</v>
      </c>
      <c r="G53" s="108">
        <f>F53*'Teine 23'!G53/'Teine 23'!F53</f>
        <v>3.9400000000000004</v>
      </c>
      <c r="H53" s="77"/>
    </row>
    <row r="54" spans="1:8" x14ac:dyDescent="0.25">
      <c r="A54" s="114"/>
      <c r="B54" s="111" t="str">
        <f>'Teine 23'!B54</f>
        <v>Jõhvika-kama smuuti keefiriga (G,L)</v>
      </c>
      <c r="C54" s="108">
        <v>150</v>
      </c>
      <c r="D54" s="108">
        <f>C54*'Teine 23'!D54/'Teine 23'!C54</f>
        <v>145.65</v>
      </c>
      <c r="E54" s="108">
        <f>D54*'Teine 23'!E54/'Teine 23'!D54</f>
        <v>26.1</v>
      </c>
      <c r="F54" s="108">
        <f>E54*'Teine 23'!F54/'Teine 23'!E54</f>
        <v>2.1150000000000002</v>
      </c>
      <c r="G54" s="108">
        <f>F54*'Teine 23'!G54/'Teine 23'!F54</f>
        <v>4.335</v>
      </c>
      <c r="H54" s="77"/>
    </row>
    <row r="55" spans="1:8" x14ac:dyDescent="0.25">
      <c r="A55" s="114"/>
      <c r="B55" s="111" t="s">
        <v>29</v>
      </c>
      <c r="C55" s="108">
        <v>100</v>
      </c>
      <c r="D55" s="108">
        <f>C55*'Teine 23'!D55/'Teine 23'!C55</f>
        <v>48.3</v>
      </c>
      <c r="E55" s="108">
        <f>D55*'Teine 23'!E55/'Teine 23'!D55</f>
        <v>10.9</v>
      </c>
      <c r="F55" s="108">
        <f>E55*'Teine 23'!F55/'Teine 23'!E55</f>
        <v>0</v>
      </c>
      <c r="G55" s="108">
        <f>C55*'Teine 23'!G55/'Teine 23'!C55</f>
        <v>0</v>
      </c>
      <c r="H55" s="77"/>
    </row>
    <row r="56" spans="1:8" x14ac:dyDescent="0.25">
      <c r="A56" s="113"/>
      <c r="B56" s="177" t="str">
        <f>'Teine 23'!B56</f>
        <v>Kokku:</v>
      </c>
      <c r="C56" s="197"/>
      <c r="D56" s="127">
        <f>SUM(D45:D55)</f>
        <v>877.56428571428557</v>
      </c>
      <c r="E56" s="127">
        <f>SUM(E45:E55)</f>
        <v>138.05285714285714</v>
      </c>
      <c r="F56" s="127">
        <f>SUM(F45:F55)</f>
        <v>23.717500000000001</v>
      </c>
      <c r="G56" s="127">
        <f>SUM(G45:G55)</f>
        <v>33.991428571428571</v>
      </c>
      <c r="H56" s="77"/>
    </row>
    <row r="57" spans="1:8" x14ac:dyDescent="0.25">
      <c r="A57" s="77"/>
      <c r="B57" s="97" t="s">
        <v>18</v>
      </c>
      <c r="C57" s="98"/>
      <c r="D57" s="106">
        <f>AVERAGE(D14,D22,D35,D43,D56)</f>
        <v>819.96839999999997</v>
      </c>
      <c r="E57" s="106">
        <f>AVERAGE(E14,E22,E35,E43,E56)</f>
        <v>125.45996</v>
      </c>
      <c r="F57" s="106">
        <f>AVERAGE(F14,F22,F35,F43,F56)</f>
        <v>26.524328571428573</v>
      </c>
      <c r="G57" s="106">
        <f>AVERAGE(G14,G22,G35,G43,G56)</f>
        <v>29.348185714285716</v>
      </c>
      <c r="H57" s="77"/>
    </row>
    <row r="58" spans="1:8" x14ac:dyDescent="0.25">
      <c r="A58" s="78" t="s">
        <v>32</v>
      </c>
      <c r="B58" s="98"/>
      <c r="C58" s="98"/>
      <c r="D58" s="98"/>
      <c r="E58" s="98"/>
      <c r="F58" s="98"/>
      <c r="G58" s="98"/>
      <c r="H58" s="77"/>
    </row>
    <row r="59" spans="1:8" x14ac:dyDescent="0.25">
      <c r="A59" s="98" t="s">
        <v>30</v>
      </c>
      <c r="B59" s="98"/>
      <c r="C59" s="98"/>
      <c r="D59" s="98"/>
      <c r="E59" s="98"/>
      <c r="F59" s="98"/>
      <c r="G59" s="98"/>
      <c r="H59" s="77"/>
    </row>
    <row r="60" spans="1:8" x14ac:dyDescent="0.25">
      <c r="A60" s="7"/>
      <c r="B60" s="7"/>
      <c r="C60" s="7"/>
      <c r="D60" s="7"/>
    </row>
  </sheetData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4855-CFFA-449E-9F3E-1DDE13A03766}">
  <sheetPr>
    <pageSetUpPr fitToPage="1"/>
  </sheetPr>
  <dimension ref="A1:K37"/>
  <sheetViews>
    <sheetView tabSelected="1" zoomScaleNormal="100" workbookViewId="0">
      <selection activeCell="Q25" sqref="Q25"/>
    </sheetView>
  </sheetViews>
  <sheetFormatPr defaultColWidth="9.28515625" defaultRowHeight="15.75" x14ac:dyDescent="0.25"/>
  <cols>
    <col min="1" max="1" width="23" style="28" customWidth="1"/>
    <col min="2" max="2" width="52.28515625" style="28" customWidth="1"/>
    <col min="3" max="3" width="12.7109375" style="28" customWidth="1"/>
    <col min="4" max="4" width="14.7109375" style="28" customWidth="1"/>
    <col min="5" max="5" width="14.7109375" style="28" bestFit="1" customWidth="1"/>
    <col min="6" max="7" width="12.7109375" style="28" customWidth="1"/>
    <col min="8" max="16384" width="9.28515625" style="28"/>
  </cols>
  <sheetData>
    <row r="1" spans="1:11" ht="16.149999999999999" customHeight="1" x14ac:dyDescent="0.25">
      <c r="B1" s="32"/>
    </row>
    <row r="2" spans="1:11" ht="49.15" customHeight="1" x14ac:dyDescent="0.35">
      <c r="A2" s="2" t="str">
        <f>'Teine 24'!A2</f>
        <v>Koolilõuna 10.06-12.06.2024</v>
      </c>
      <c r="B2" s="3"/>
      <c r="C2" s="5" t="s">
        <v>45</v>
      </c>
      <c r="D2" s="7"/>
    </row>
    <row r="3" spans="1:11" s="16" customFormat="1" ht="24" customHeight="1" x14ac:dyDescent="0.25">
      <c r="A3" s="122" t="s">
        <v>0</v>
      </c>
      <c r="B3" s="123"/>
      <c r="C3" s="124" t="s">
        <v>1</v>
      </c>
      <c r="D3" s="124" t="s">
        <v>2</v>
      </c>
      <c r="E3" s="124" t="s">
        <v>3</v>
      </c>
      <c r="F3" s="124" t="s">
        <v>4</v>
      </c>
      <c r="G3" s="124" t="s">
        <v>5</v>
      </c>
      <c r="H3" s="89"/>
    </row>
    <row r="4" spans="1:11" x14ac:dyDescent="0.25">
      <c r="A4" s="119" t="s">
        <v>6</v>
      </c>
      <c r="B4" s="119" t="str">
        <f>'Teine 24'!B4</f>
        <v>Kalkuni guljašš  peterselliga (G, L)</v>
      </c>
      <c r="C4" s="125">
        <v>160</v>
      </c>
      <c r="D4" s="115">
        <f>C4*'Teine 24'!D4/'Teine 24'!C4</f>
        <v>281.60000000000002</v>
      </c>
      <c r="E4" s="115">
        <f>C4*'Teine 24'!E4/'Teine 24'!C4</f>
        <v>17.988571428571429</v>
      </c>
      <c r="F4" s="115">
        <f>C4*'Teine 24'!F4/'Teine 24'!C4</f>
        <v>21.12</v>
      </c>
      <c r="G4" s="115">
        <f>C4*'Teine 24'!G4/'Teine 24'!C4</f>
        <v>11.6</v>
      </c>
      <c r="H4" s="89"/>
    </row>
    <row r="5" spans="1:11" x14ac:dyDescent="0.25">
      <c r="A5" s="116"/>
      <c r="B5" s="119" t="str">
        <f>'Teine 24'!B5</f>
        <v>Täisterapasta/pasta (G)</v>
      </c>
      <c r="C5" s="121">
        <v>125</v>
      </c>
      <c r="D5" s="115">
        <f>C5*'Teine 24'!D5/'Teine 24'!C5</f>
        <v>151.48214285714286</v>
      </c>
      <c r="E5" s="115">
        <f>C5*'Teine 24'!E5/'Teine 24'!C5</f>
        <v>31.339285714285715</v>
      </c>
      <c r="F5" s="115">
        <f>C5*'Teine 24'!F5/'Teine 24'!C5</f>
        <v>0.9107142857142857</v>
      </c>
      <c r="G5" s="115">
        <f>C5*'Teine 24'!G5/'Teine 24'!C5</f>
        <v>5.1607142857142856</v>
      </c>
      <c r="H5" s="89"/>
    </row>
    <row r="6" spans="1:11" x14ac:dyDescent="0.25">
      <c r="A6" s="116"/>
      <c r="B6" s="119" t="str">
        <f>'Teine 24'!B6</f>
        <v xml:space="preserve">Tatar, aurutatud </v>
      </c>
      <c r="C6" s="121">
        <v>125</v>
      </c>
      <c r="D6" s="115">
        <f>C6*'Teine 24'!D6/'Teine 24'!C6</f>
        <v>162.5</v>
      </c>
      <c r="E6" s="115">
        <f>C6*'Teine 24'!E6/'Teine 24'!C6</f>
        <v>36</v>
      </c>
      <c r="F6" s="115">
        <f>C6*'Teine 24'!F6/'Teine 24'!C6</f>
        <v>0.32142857142857145</v>
      </c>
      <c r="G6" s="115">
        <f>C6*'Teine 24'!G6/'Teine 24'!C6</f>
        <v>3.6964285714285716</v>
      </c>
      <c r="H6" s="89"/>
    </row>
    <row r="7" spans="1:11" x14ac:dyDescent="0.25">
      <c r="A7" s="116"/>
      <c r="B7" s="119" t="str">
        <f>'Teine 24'!B7</f>
        <v>Porgandi-ananassisalat</v>
      </c>
      <c r="C7" s="121">
        <v>50</v>
      </c>
      <c r="D7" s="115">
        <f>C7*'Teine 24'!D7/'Teine 24'!C7</f>
        <v>22.65</v>
      </c>
      <c r="E7" s="115">
        <f>C7*'Teine 24'!E7/'Teine 24'!C7</f>
        <v>4.32</v>
      </c>
      <c r="F7" s="115">
        <f>C7*'Teine 24'!F7/'Teine 24'!C7</f>
        <v>0.77</v>
      </c>
      <c r="G7" s="115">
        <f>C7*'Teine 24'!G7/'Teine 24'!C7</f>
        <v>0.28999999999999998</v>
      </c>
      <c r="H7" s="89"/>
    </row>
    <row r="8" spans="1:11" x14ac:dyDescent="0.25">
      <c r="A8" s="116"/>
      <c r="B8" s="119" t="str">
        <f>'Teine 24'!B8</f>
        <v>Kapsas, rohelised herned, kõrvits</v>
      </c>
      <c r="C8" s="121">
        <v>50</v>
      </c>
      <c r="D8" s="115">
        <f>C8*'Teine 24'!D8/'Teine 24'!C8</f>
        <v>40.200000000000003</v>
      </c>
      <c r="E8" s="115">
        <f>C8*'Teine 24'!E8/'Teine 24'!C8</f>
        <v>7.15</v>
      </c>
      <c r="F8" s="115">
        <f>C8*'Teine 24'!F8/'Teine 24'!C8</f>
        <v>0.185</v>
      </c>
      <c r="G8" s="115">
        <f>C8*'Teine 24'!G8/'Teine 24'!C8</f>
        <v>1.5</v>
      </c>
      <c r="H8" s="89"/>
      <c r="I8" s="27"/>
      <c r="J8" s="27"/>
      <c r="K8" s="27"/>
    </row>
    <row r="9" spans="1:11" x14ac:dyDescent="0.25">
      <c r="A9" s="116"/>
      <c r="B9" s="119" t="str">
        <f>'Teine 24'!B9</f>
        <v>Salatikaste</v>
      </c>
      <c r="C9" s="112">
        <v>5</v>
      </c>
      <c r="D9" s="115">
        <f>C9*'Teine 24'!D9/'Teine 24'!C9</f>
        <v>35.25</v>
      </c>
      <c r="E9" s="115">
        <f>C9*'Teine 24'!E9/'Teine 24'!C9</f>
        <v>0.03</v>
      </c>
      <c r="F9" s="115">
        <f>C9*'Teine 24'!F9/'Teine 24'!C9</f>
        <v>3.9</v>
      </c>
      <c r="G9" s="115">
        <f>C9*'Teine 24'!G9/'Teine 24'!C9</f>
        <v>0.01</v>
      </c>
      <c r="H9" s="89"/>
      <c r="I9" s="27"/>
      <c r="J9" s="27"/>
      <c r="K9" s="27"/>
    </row>
    <row r="10" spans="1:11" x14ac:dyDescent="0.25">
      <c r="A10" s="116"/>
      <c r="B10" s="119" t="str">
        <f>'Teine 24'!B10</f>
        <v>Seemnesegu</v>
      </c>
      <c r="C10" s="112">
        <v>5</v>
      </c>
      <c r="D10" s="115">
        <f>C10*'Teine 24'!D10/'Teine 24'!C10</f>
        <v>30.55</v>
      </c>
      <c r="E10" s="115">
        <f>C10*'Teine 24'!E10/'Teine 24'!C10</f>
        <v>0.71</v>
      </c>
      <c r="F10" s="115">
        <f>C10*'Teine 24'!F10/'Teine 24'!C10</f>
        <v>2.68</v>
      </c>
      <c r="G10" s="115">
        <f>C10*'Teine 24'!G10/'Teine 24'!C10</f>
        <v>1.21</v>
      </c>
      <c r="H10" s="89"/>
      <c r="I10" s="27"/>
      <c r="J10" s="27"/>
      <c r="K10" s="27"/>
    </row>
    <row r="11" spans="1:11" x14ac:dyDescent="0.25">
      <c r="A11" s="116"/>
      <c r="B11" s="119" t="s">
        <v>46</v>
      </c>
      <c r="C11" s="121">
        <v>100</v>
      </c>
      <c r="D11" s="115"/>
      <c r="E11" s="115"/>
      <c r="F11" s="115"/>
      <c r="G11" s="115"/>
      <c r="H11" s="89"/>
      <c r="I11" s="27"/>
      <c r="J11" s="27"/>
      <c r="K11" s="27"/>
    </row>
    <row r="12" spans="1:11" x14ac:dyDescent="0.25">
      <c r="A12" s="116"/>
      <c r="B12" s="119" t="str">
        <f>'Teine 24'!B12</f>
        <v>Rukkileiva- ja sepikutoodete valik (G)</v>
      </c>
      <c r="C12" s="126">
        <v>50</v>
      </c>
      <c r="D12" s="115">
        <f>C12*'Teine 24'!D12/'Teine 24'!C12</f>
        <v>115</v>
      </c>
      <c r="E12" s="115">
        <f>C12*'Teine 24'!E12/'Teine 24'!C12</f>
        <v>24.6</v>
      </c>
      <c r="F12" s="115">
        <f>C12*'Teine 24'!F12/'Teine 24'!C12</f>
        <v>0.83</v>
      </c>
      <c r="G12" s="115">
        <f>C12*'Teine 24'!G12/'Teine 24'!C12</f>
        <v>3.94</v>
      </c>
      <c r="H12" s="89"/>
    </row>
    <row r="13" spans="1:11" x14ac:dyDescent="0.25">
      <c r="A13" s="116"/>
      <c r="B13" s="119" t="s">
        <v>26</v>
      </c>
      <c r="C13" s="115">
        <v>100</v>
      </c>
      <c r="D13" s="115">
        <f>C13*'Teine 24'!D13/'Teine 24'!C13</f>
        <v>46.4</v>
      </c>
      <c r="E13" s="115">
        <f>C13*'Teine 24'!E13/'Teine 24'!C13</f>
        <v>10.02</v>
      </c>
      <c r="F13" s="115">
        <f>C13*'Teine 24'!F13/'Teine 24'!C13</f>
        <v>0</v>
      </c>
      <c r="G13" s="115">
        <f>C13*'Teine 24'!G13/'Teine 24'!C13</f>
        <v>0.3</v>
      </c>
      <c r="H13" s="89"/>
    </row>
    <row r="14" spans="1:11" s="32" customFormat="1" x14ac:dyDescent="0.25">
      <c r="A14" s="113"/>
      <c r="B14" s="186" t="str">
        <f>'Teine 24'!B14</f>
        <v>Kokku:</v>
      </c>
      <c r="C14" s="127"/>
      <c r="D14" s="127">
        <f>SUM(D4:D13)</f>
        <v>885.63214285714287</v>
      </c>
      <c r="E14" s="127">
        <f>SUM(E4:E13)</f>
        <v>132.15785714285715</v>
      </c>
      <c r="F14" s="127">
        <f>SUM(F4:F13)</f>
        <v>30.717142857142854</v>
      </c>
      <c r="G14" s="127">
        <f>SUM(G4:G13)</f>
        <v>27.707142857142863</v>
      </c>
      <c r="H14" s="120"/>
    </row>
    <row r="15" spans="1:11" s="16" customFormat="1" ht="24" customHeight="1" x14ac:dyDescent="0.25">
      <c r="A15" s="122" t="s">
        <v>11</v>
      </c>
      <c r="B15" s="119"/>
      <c r="C15" s="124" t="s">
        <v>1</v>
      </c>
      <c r="D15" s="124" t="s">
        <v>2</v>
      </c>
      <c r="E15" s="124" t="s">
        <v>3</v>
      </c>
      <c r="F15" s="124" t="s">
        <v>4</v>
      </c>
      <c r="G15" s="124" t="s">
        <v>5</v>
      </c>
      <c r="H15" s="89"/>
    </row>
    <row r="16" spans="1:11" x14ac:dyDescent="0.25">
      <c r="A16" s="119" t="s">
        <v>6</v>
      </c>
      <c r="B16" s="119" t="str">
        <f>'Teine 24'!B16</f>
        <v>Kanasupp (G)</v>
      </c>
      <c r="C16" s="121">
        <v>350</v>
      </c>
      <c r="D16" s="115">
        <f>C16*'Teine 24'!D16/'Teine 24'!C16</f>
        <v>444.5</v>
      </c>
      <c r="E16" s="115">
        <f>C16*'Teine 24'!E16/'Teine 24'!C16</f>
        <v>46.2</v>
      </c>
      <c r="F16" s="115">
        <f>C16*'Teine 24'!F16/'Teine 24'!C16</f>
        <v>10.78</v>
      </c>
      <c r="G16" s="115">
        <f>C16*'Teine 24'!G16/'Teine 24'!C16</f>
        <v>17.149999999999999</v>
      </c>
      <c r="H16" s="89"/>
    </row>
    <row r="17" spans="1:10" x14ac:dyDescent="0.25">
      <c r="A17" s="119"/>
      <c r="B17" s="119" t="str">
        <f>'Teine 24'!B17</f>
        <v>Jogurti-kamadessert mangokastmega (G, L)</v>
      </c>
      <c r="C17" s="121">
        <v>160</v>
      </c>
      <c r="D17" s="115">
        <f>C17*'Teine 24'!D17/'Teine 24'!C17</f>
        <v>269</v>
      </c>
      <c r="E17" s="115">
        <f>C17*'Teine 24'!E17/'Teine 24'!C17</f>
        <v>40.409999999999997</v>
      </c>
      <c r="F17" s="115">
        <f>C17*'Teine 24'!F17/'Teine 24'!C17</f>
        <v>9.1300000000000008</v>
      </c>
      <c r="G17" s="115">
        <f>C17*'Teine 24'!G17/'Teine 24'!C17</f>
        <v>2.74</v>
      </c>
      <c r="H17" s="89"/>
    </row>
    <row r="18" spans="1:10" x14ac:dyDescent="0.25">
      <c r="A18" s="119"/>
      <c r="B18" s="119" t="s">
        <v>46</v>
      </c>
      <c r="C18" s="121">
        <v>100</v>
      </c>
      <c r="D18" s="115">
        <f>C18*'Teine 24'!D18/'Teine 24'!C18</f>
        <v>0</v>
      </c>
      <c r="E18" s="115">
        <f>C18*'Teine 24'!E18/'Teine 24'!C18</f>
        <v>0</v>
      </c>
      <c r="F18" s="115">
        <f>C18*'Teine 24'!F18/'Teine 24'!C18</f>
        <v>0</v>
      </c>
      <c r="G18" s="115">
        <f>C18*'Teine 24'!G18/'Teine 24'!C18</f>
        <v>0</v>
      </c>
      <c r="H18" s="89"/>
    </row>
    <row r="19" spans="1:10" x14ac:dyDescent="0.25">
      <c r="A19" s="116"/>
      <c r="B19" s="119" t="str">
        <f>'Teine 24'!B19</f>
        <v>Rukkileiva- ja sepikutoodete valik (G)</v>
      </c>
      <c r="C19" s="121">
        <v>60</v>
      </c>
      <c r="D19" s="115">
        <f>C19*'Teine 24'!D19/'Teine 24'!C19</f>
        <v>138</v>
      </c>
      <c r="E19" s="115">
        <f>C19*'Teine 24'!E19/'Teine 24'!C19</f>
        <v>29.52</v>
      </c>
      <c r="F19" s="115">
        <f>C19*'Teine 24'!F19/'Teine 24'!C19</f>
        <v>0.996</v>
      </c>
      <c r="G19" s="115">
        <f>C19*'Teine 24'!G19/'Teine 24'!C19</f>
        <v>4.7279999999999998</v>
      </c>
      <c r="H19" s="89"/>
    </row>
    <row r="20" spans="1:10" x14ac:dyDescent="0.25">
      <c r="A20" s="117"/>
      <c r="B20" s="119" t="s">
        <v>27</v>
      </c>
      <c r="C20" s="121">
        <v>100</v>
      </c>
      <c r="D20" s="115">
        <f>C20*'Teine 24'!D20/'Teine 24'!C20</f>
        <v>32.4</v>
      </c>
      <c r="E20" s="115">
        <f>C20*'Teine 24'!E20/'Teine 24'!C20</f>
        <v>5.6</v>
      </c>
      <c r="F20" s="115">
        <f>C20*'Teine 24'!F20/'Teine 24'!C20</f>
        <v>0.2</v>
      </c>
      <c r="G20" s="115">
        <f>C20*'Teine 24'!G20/'Teine 24'!C20</f>
        <v>0.6</v>
      </c>
      <c r="H20" s="89"/>
    </row>
    <row r="21" spans="1:10" s="32" customFormat="1" x14ac:dyDescent="0.25">
      <c r="A21" s="113"/>
      <c r="B21" s="186" t="str">
        <f>'Teine 24'!B21</f>
        <v>Kokku:</v>
      </c>
      <c r="C21" s="127"/>
      <c r="D21" s="127">
        <f>SUM(D16:D20)</f>
        <v>883.9</v>
      </c>
      <c r="E21" s="127">
        <f>SUM(E16:E20)</f>
        <v>121.72999999999999</v>
      </c>
      <c r="F21" s="127">
        <f>SUM(F16:F20)</f>
        <v>21.105999999999998</v>
      </c>
      <c r="G21" s="127">
        <f>SUM(G16:G20)</f>
        <v>25.218000000000004</v>
      </c>
      <c r="H21" s="120"/>
    </row>
    <row r="22" spans="1:10" s="16" customFormat="1" ht="24" customHeight="1" x14ac:dyDescent="0.25">
      <c r="A22" s="122" t="s">
        <v>13</v>
      </c>
      <c r="B22" s="119"/>
      <c r="C22" s="129" t="s">
        <v>1</v>
      </c>
      <c r="D22" s="129" t="s">
        <v>2</v>
      </c>
      <c r="E22" s="124" t="s">
        <v>3</v>
      </c>
      <c r="F22" s="129" t="s">
        <v>4</v>
      </c>
      <c r="G22" s="129" t="s">
        <v>5</v>
      </c>
      <c r="H22" s="89"/>
    </row>
    <row r="23" spans="1:10" x14ac:dyDescent="0.25">
      <c r="A23" s="119" t="s">
        <v>6</v>
      </c>
      <c r="B23" s="119" t="str">
        <f>'Teine 24'!B23</f>
        <v>Kodune sealihakaste (G, L)</v>
      </c>
      <c r="C23" s="121">
        <v>160</v>
      </c>
      <c r="D23" s="115">
        <f>C23*'Teine 24'!D23/'Teine 24'!C23</f>
        <v>219.65714285714284</v>
      </c>
      <c r="E23" s="115">
        <f>C23*'Teine 24'!E23/'Teine 24'!C23</f>
        <v>19.177142857142858</v>
      </c>
      <c r="F23" s="115">
        <f>C23*'Teine 24'!F23/'Teine 24'!C23</f>
        <v>15.691428571428572</v>
      </c>
      <c r="G23" s="115">
        <f>C23*'Teine 24'!G23/'Teine 24'!C23</f>
        <v>12.304</v>
      </c>
      <c r="H23" s="89"/>
    </row>
    <row r="24" spans="1:10" x14ac:dyDescent="0.25">
      <c r="A24" s="116"/>
      <c r="B24" s="119" t="str">
        <f>'Teine 24'!B24</f>
        <v>Riis, aurutatud</v>
      </c>
      <c r="C24" s="115">
        <v>125</v>
      </c>
      <c r="D24" s="115">
        <f>C24*'Teine 24'!D24/'Teine 24'!C24</f>
        <v>99.821428571428569</v>
      </c>
      <c r="E24" s="115">
        <f>C24*'Teine 24'!E24/'Teine 24'!C24</f>
        <v>20.714285714285715</v>
      </c>
      <c r="F24" s="115">
        <f>C24*'Teine 24'!F24/'Teine 24'!C24</f>
        <v>0.625</v>
      </c>
      <c r="G24" s="115">
        <f>C24*'Teine 24'!G24/'Teine 24'!C24</f>
        <v>3.7321428571428572</v>
      </c>
      <c r="H24" s="89"/>
    </row>
    <row r="25" spans="1:10" s="16" customFormat="1" x14ac:dyDescent="0.25">
      <c r="A25" s="116"/>
      <c r="B25" s="119" t="str">
        <f>'Teine 24'!B25</f>
        <v>Kartulipüree (L)</v>
      </c>
      <c r="C25" s="115">
        <v>125</v>
      </c>
      <c r="D25" s="115">
        <f>C25*'Teine 24'!D25/'Teine 24'!C25</f>
        <v>225</v>
      </c>
      <c r="E25" s="115">
        <f>C25*'Teine 24'!E25/'Teine 24'!C25</f>
        <v>42.875</v>
      </c>
      <c r="F25" s="115">
        <f>C25*'Teine 24'!F25/'Teine 24'!C25</f>
        <v>1.7625</v>
      </c>
      <c r="G25" s="115">
        <f>C25*'Teine 24'!G25/'Teine 24'!C25</f>
        <v>8.3035714285714288</v>
      </c>
      <c r="H25" s="89"/>
    </row>
    <row r="26" spans="1:10" x14ac:dyDescent="0.25">
      <c r="A26" s="116"/>
      <c r="B26" s="119" t="str">
        <f>'Teine 24'!B26</f>
        <v>Kapsa-pourrulaugusalat</v>
      </c>
      <c r="C26" s="121">
        <v>50</v>
      </c>
      <c r="D26" s="115">
        <f>C26*'Teine 24'!D26/'Teine 24'!C26</f>
        <v>31.9</v>
      </c>
      <c r="E26" s="115">
        <f>C26*'Teine 24'!E26/'Teine 24'!C26</f>
        <v>2.31</v>
      </c>
      <c r="F26" s="115">
        <f>C26*'Teine 24'!F26/'Teine 24'!C26</f>
        <v>2.0449999999999999</v>
      </c>
      <c r="G26" s="115">
        <f>C26*'Teine 24'!G26/'Teine 24'!C26</f>
        <v>0.57999999999999996</v>
      </c>
      <c r="H26" s="89"/>
      <c r="I26" s="27"/>
      <c r="J26" s="27"/>
    </row>
    <row r="27" spans="1:10" x14ac:dyDescent="0.25">
      <c r="A27" s="117"/>
      <c r="B27" s="119" t="str">
        <f>'Teine 24'!B27</f>
        <v>Peet, valge redis</v>
      </c>
      <c r="C27" s="121">
        <v>50</v>
      </c>
      <c r="D27" s="115">
        <f>C27*'Teine 24'!D27/'Teine 24'!C27</f>
        <v>22.65</v>
      </c>
      <c r="E27" s="115">
        <f>C27*'Teine 24'!E27/'Teine 24'!C27</f>
        <v>3.5350000000000001</v>
      </c>
      <c r="F27" s="115">
        <f>C27*'Teine 24'!F27/'Teine 24'!C27</f>
        <v>0.10150000000000001</v>
      </c>
      <c r="G27" s="115">
        <f>C27*'Teine 24'!G27/'Teine 24'!C27</f>
        <v>1.2649999999999999</v>
      </c>
      <c r="H27" s="89"/>
    </row>
    <row r="28" spans="1:10" x14ac:dyDescent="0.25">
      <c r="A28" s="117"/>
      <c r="B28" s="119" t="str">
        <f>'Teine 24'!B28</f>
        <v>Salatikaste</v>
      </c>
      <c r="C28" s="112">
        <v>5</v>
      </c>
      <c r="D28" s="115">
        <f>C28*'Teine 24'!D28/'Teine 24'!C28</f>
        <v>35.25</v>
      </c>
      <c r="E28" s="115">
        <f>C28*'Teine 24'!E28/'Teine 24'!C28</f>
        <v>0.03</v>
      </c>
      <c r="F28" s="115">
        <f>C28*'Teine 24'!F28/'Teine 24'!C28</f>
        <v>3.9</v>
      </c>
      <c r="G28" s="115">
        <f>C28*'Teine 24'!G28/'Teine 24'!C28</f>
        <v>0.01</v>
      </c>
      <c r="H28" s="89"/>
    </row>
    <row r="29" spans="1:10" x14ac:dyDescent="0.25">
      <c r="A29" s="117"/>
      <c r="B29" s="119" t="str">
        <f>'Teine 24'!B29</f>
        <v>Seemnesegu</v>
      </c>
      <c r="C29" s="112">
        <v>5</v>
      </c>
      <c r="D29" s="115">
        <f>C29*'Teine 24'!D29/'Teine 24'!C29</f>
        <v>30.55</v>
      </c>
      <c r="E29" s="115">
        <f>C29*'Teine 24'!E29/'Teine 24'!C29</f>
        <v>0.71</v>
      </c>
      <c r="F29" s="115">
        <f>C29*'Teine 24'!F29/'Teine 24'!C29</f>
        <v>2.68</v>
      </c>
      <c r="G29" s="115">
        <f>C29*'Teine 24'!G29/'Teine 24'!C29</f>
        <v>1.21</v>
      </c>
      <c r="H29" s="89"/>
    </row>
    <row r="30" spans="1:10" x14ac:dyDescent="0.25">
      <c r="A30" s="119"/>
      <c r="B30" s="119" t="s">
        <v>46</v>
      </c>
      <c r="C30" s="118">
        <v>100</v>
      </c>
      <c r="D30" s="115"/>
      <c r="E30" s="115"/>
      <c r="F30" s="115"/>
      <c r="G30" s="115"/>
      <c r="H30" s="89"/>
    </row>
    <row r="31" spans="1:10" x14ac:dyDescent="0.25">
      <c r="A31" s="117"/>
      <c r="B31" s="119" t="str">
        <f>'Teine 24'!B31</f>
        <v>Rukkileiva- ja sepikutoodete valik (G)</v>
      </c>
      <c r="C31" s="115">
        <v>50</v>
      </c>
      <c r="D31" s="115">
        <f>C31*'Teine 24'!D31/'Teine 24'!C31</f>
        <v>115</v>
      </c>
      <c r="E31" s="115">
        <f>C31*'Teine 24'!E31/'Teine 24'!C31</f>
        <v>24.6</v>
      </c>
      <c r="F31" s="115">
        <f>C31*'Teine 24'!F31/'Teine 24'!C31</f>
        <v>0.83</v>
      </c>
      <c r="G31" s="115">
        <f>C31*'Teine 24'!G31/'Teine 24'!C31</f>
        <v>3.94</v>
      </c>
      <c r="H31" s="89"/>
    </row>
    <row r="32" spans="1:10" x14ac:dyDescent="0.25">
      <c r="A32" s="117"/>
      <c r="B32" s="119" t="s">
        <v>29</v>
      </c>
      <c r="C32" s="121">
        <v>100</v>
      </c>
      <c r="D32" s="115">
        <f>C32*'Teine 24'!D32/'Teine 24'!C32</f>
        <v>48.3</v>
      </c>
      <c r="E32" s="115">
        <f>C32*'Teine 24'!E32/'Teine 24'!C32</f>
        <v>10.9</v>
      </c>
      <c r="F32" s="115">
        <f>C32*'Teine 24'!F32/'Teine 24'!C32</f>
        <v>0</v>
      </c>
      <c r="G32" s="115">
        <f>C32*'Teine 24'!G32/'Teine 24'!C32</f>
        <v>0</v>
      </c>
      <c r="H32" s="89"/>
    </row>
    <row r="33" spans="1:8" s="32" customFormat="1" x14ac:dyDescent="0.25">
      <c r="A33" s="113"/>
      <c r="B33" s="186" t="str">
        <f>'Teine 24'!B33</f>
        <v>Kokku:</v>
      </c>
      <c r="C33" s="127"/>
      <c r="D33" s="127">
        <f>SUM(D23:D32)</f>
        <v>828.12857142857126</v>
      </c>
      <c r="E33" s="127">
        <f>SUM(E23:E32)</f>
        <v>124.85142857142858</v>
      </c>
      <c r="F33" s="127">
        <f>SUM(F23:F32)</f>
        <v>27.635428571428569</v>
      </c>
      <c r="G33" s="127">
        <f>SUM(G23:G32)</f>
        <v>31.344714285714289</v>
      </c>
      <c r="H33" s="120"/>
    </row>
    <row r="34" spans="1:8" x14ac:dyDescent="0.25">
      <c r="A34" s="128"/>
      <c r="B34" s="97" t="s">
        <v>18</v>
      </c>
      <c r="C34" s="128"/>
      <c r="D34" s="130">
        <f>AVERAGE(D14,D21,D33)</f>
        <v>865.8869047619047</v>
      </c>
      <c r="E34" s="130">
        <f>AVERAGE(E14,E21,E33)</f>
        <v>126.24642857142858</v>
      </c>
      <c r="F34" s="130">
        <f>AVERAGE(F14,F21,F33)</f>
        <v>26.486190476190473</v>
      </c>
      <c r="G34" s="130">
        <f>AVERAGE(G14,G21,G33)</f>
        <v>28.089952380952383</v>
      </c>
      <c r="H34" s="89"/>
    </row>
    <row r="35" spans="1:8" x14ac:dyDescent="0.25">
      <c r="A35" s="78" t="s">
        <v>32</v>
      </c>
      <c r="B35" s="98"/>
      <c r="C35" s="98"/>
      <c r="D35" s="98"/>
      <c r="E35" s="98"/>
      <c r="F35" s="98"/>
      <c r="G35" s="98"/>
      <c r="H35" s="89"/>
    </row>
    <row r="36" spans="1:8" x14ac:dyDescent="0.25">
      <c r="A36" s="98" t="s">
        <v>30</v>
      </c>
      <c r="B36" s="98"/>
      <c r="C36" s="98"/>
      <c r="D36" s="98"/>
      <c r="E36" s="98"/>
      <c r="F36" s="98"/>
      <c r="G36" s="98"/>
      <c r="H36" s="89"/>
    </row>
    <row r="37" spans="1:8" x14ac:dyDescent="0.25">
      <c r="A37" s="7"/>
      <c r="B37" s="7"/>
      <c r="C37" s="7"/>
      <c r="D37" s="7"/>
      <c r="E37" s="5"/>
      <c r="F37" s="5"/>
      <c r="G37" s="5"/>
    </row>
  </sheetData>
  <pageMargins left="0.7" right="0.7" top="0.75" bottom="0.75" header="0.3" footer="0.3"/>
  <pageSetup paperSize="9"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EEC9C1-A7B3-4CE2-8DEE-D10A6662399B}">
  <ds:schemaRefs>
    <ds:schemaRef ds:uri="http://purl.org/dc/elements/1.1/"/>
    <ds:schemaRef ds:uri="6701a4f5-800b-44fa-bf5f-bc261db538f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f671aa42-d00e-4959-96d4-a1ad1e0c328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Teine 23</vt:lpstr>
      <vt:lpstr>Teine 24</vt:lpstr>
      <vt:lpstr>Esimene 23</vt:lpstr>
      <vt:lpstr>Esimene 24</vt:lpstr>
      <vt:lpstr>Kolmas 23</vt:lpstr>
      <vt:lpstr>Kolmas 24</vt:lpstr>
      <vt:lpstr>Güm 23</vt:lpstr>
      <vt:lpstr>Güm 24</vt:lpstr>
      <vt:lpstr>'Esimene 23'!Print_Area</vt:lpstr>
      <vt:lpstr>'Esimene 24'!Print_Area</vt:lpstr>
      <vt:lpstr>'Güm 23'!Print_Area</vt:lpstr>
      <vt:lpstr>'Güm 24'!Print_Area</vt:lpstr>
      <vt:lpstr>'Kolmas 23'!Print_Area</vt:lpstr>
      <vt:lpstr>'Kolmas 24'!Print_Area</vt:lpstr>
      <vt:lpstr>'Teine 23'!Print_Area</vt:lpstr>
      <vt:lpstr>'Teine 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Narva</cp:lastModifiedBy>
  <cp:revision/>
  <cp:lastPrinted>2024-05-27T07:09:07Z</cp:lastPrinted>
  <dcterms:created xsi:type="dcterms:W3CDTF">2016-09-13T12:12:48Z</dcterms:created>
  <dcterms:modified xsi:type="dcterms:W3CDTF">2024-05-27T07:18:11Z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