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APRILL 2024\"/>
    </mc:Choice>
  </mc:AlternateContent>
  <xr:revisionPtr revIDLastSave="0" documentId="13_ncr:1_{D3E66CB2-C9B9-4F17-AF5C-9E429C9B6115}" xr6:coauthVersionLast="47" xr6:coauthVersionMax="47" xr10:uidLastSave="{00000000-0000-0000-0000-000000000000}"/>
  <bookViews>
    <workbookView xWindow="-120" yWindow="-120" windowWidth="29040" windowHeight="15720" tabRatio="871" activeTab="11" xr2:uid="{00000000-000D-0000-FFFF-FFFF00000000}"/>
  </bookViews>
  <sheets>
    <sheet name="Teine 2" sheetId="26" r:id="rId1"/>
    <sheet name="Teine 3" sheetId="5" r:id="rId2"/>
    <sheet name="Teine 4" sheetId="3" r:id="rId3"/>
    <sheet name="Teine 5" sheetId="4" r:id="rId4"/>
    <sheet name="Esimene 2" sheetId="27" r:id="rId5"/>
    <sheet name="Esimene 3" sheetId="6" r:id="rId6"/>
    <sheet name="Esimene 4" sheetId="7" r:id="rId7"/>
    <sheet name="Esimene 5" sheetId="8" r:id="rId8"/>
    <sheet name="Kolmas 2" sheetId="28" r:id="rId9"/>
    <sheet name="Kolmas 3" sheetId="9" r:id="rId10"/>
    <sheet name="Kolmas 4" sheetId="10" r:id="rId11"/>
    <sheet name="Kolmas 5" sheetId="11" r:id="rId12"/>
  </sheets>
  <externalReferences>
    <externalReference r:id="rId13"/>
  </externalReferences>
  <definedNames>
    <definedName name="_xlnm.Print_Area" localSheetId="4">'Esimene 2'!$A$1:$G$65</definedName>
    <definedName name="_xlnm.Print_Area" localSheetId="5">'Esimene 3'!$A$1:$G$67</definedName>
    <definedName name="_xlnm.Print_Area" localSheetId="6">'Esimene 4'!$A$1:$G$61</definedName>
    <definedName name="_xlnm.Print_Area" localSheetId="7">'Esimene 5'!$A$1:$G$66</definedName>
    <definedName name="_xlnm.Print_Area" localSheetId="8">'Kolmas 2'!$A$1:$G$65</definedName>
    <definedName name="_xlnm.Print_Area" localSheetId="9">'Kolmas 3'!$A$2:$G$67</definedName>
    <definedName name="_xlnm.Print_Area" localSheetId="10">'Kolmas 4'!$A$1:$G$62</definedName>
    <definedName name="_xlnm.Print_Area" localSheetId="11">'Kolmas 5'!$A$1:$G$67</definedName>
    <definedName name="_xlnm.Print_Area" localSheetId="0">'Teine 2'!$A$1:$G$61</definedName>
    <definedName name="_xlnm.Print_Area" localSheetId="1">'Teine 3'!$A$1:$G$65</definedName>
    <definedName name="_xlnm.Print_Area" localSheetId="2">'Teine 4'!$A$1:$G$58</definedName>
    <definedName name="_xlnm.Print_Area" localSheetId="3">'Teine 5'!$A$1:$G$63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1" l="1"/>
  <c r="D61" i="11"/>
  <c r="E61" i="11" s="1"/>
  <c r="F61" i="11" s="1"/>
  <c r="G61" i="11" s="1"/>
  <c r="B54" i="11"/>
  <c r="B55" i="11"/>
  <c r="B56" i="11"/>
  <c r="B57" i="11"/>
  <c r="B58" i="11"/>
  <c r="B59" i="11"/>
  <c r="B60" i="11"/>
  <c r="B61" i="11"/>
  <c r="B62" i="11"/>
  <c r="D41" i="11"/>
  <c r="E41" i="11" s="1"/>
  <c r="F41" i="11" s="1"/>
  <c r="G41" i="11" s="1"/>
  <c r="D42" i="11"/>
  <c r="E42" i="11" s="1"/>
  <c r="F42" i="11" s="1"/>
  <c r="G42" i="11" s="1"/>
  <c r="D43" i="11"/>
  <c r="E43" i="11" s="1"/>
  <c r="F43" i="11" s="1"/>
  <c r="G43" i="11" s="1"/>
  <c r="D44" i="11"/>
  <c r="E44" i="11" s="1"/>
  <c r="F44" i="11" s="1"/>
  <c r="G44" i="11" s="1"/>
  <c r="D45" i="11"/>
  <c r="E45" i="11" s="1"/>
  <c r="F45" i="11" s="1"/>
  <c r="G45" i="11" s="1"/>
  <c r="D46" i="11"/>
  <c r="E46" i="11" s="1"/>
  <c r="F46" i="11" s="1"/>
  <c r="G46" i="11" s="1"/>
  <c r="B40" i="11"/>
  <c r="B41" i="11"/>
  <c r="B42" i="11"/>
  <c r="D31" i="11"/>
  <c r="E31" i="11" s="1"/>
  <c r="F31" i="11" s="1"/>
  <c r="G31" i="11" s="1"/>
  <c r="D32" i="11"/>
  <c r="E32" i="11" s="1"/>
  <c r="F32" i="11" s="1"/>
  <c r="G32" i="11" s="1"/>
  <c r="B32" i="11"/>
  <c r="B33" i="11"/>
  <c r="D17" i="11"/>
  <c r="E17" i="11" s="1"/>
  <c r="F17" i="11" s="1"/>
  <c r="G17" i="11" s="1"/>
  <c r="D18" i="11"/>
  <c r="E18" i="11" s="1"/>
  <c r="F18" i="11" s="1"/>
  <c r="G18" i="11" s="1"/>
  <c r="D19" i="11"/>
  <c r="E19" i="11" s="1"/>
  <c r="F19" i="11" s="1"/>
  <c r="G19" i="11" s="1"/>
  <c r="D20" i="11"/>
  <c r="E20" i="11" s="1"/>
  <c r="F20" i="11" s="1"/>
  <c r="G20" i="11" s="1"/>
  <c r="D21" i="11"/>
  <c r="E21" i="11" s="1"/>
  <c r="F21" i="11" s="1"/>
  <c r="G21" i="11" s="1"/>
  <c r="D22" i="11"/>
  <c r="E22" i="11" s="1"/>
  <c r="F22" i="11" s="1"/>
  <c r="G22" i="11" s="1"/>
  <c r="D23" i="11"/>
  <c r="E23" i="11" s="1"/>
  <c r="F23" i="11" s="1"/>
  <c r="G23" i="11" s="1"/>
  <c r="B18" i="11"/>
  <c r="B19" i="11"/>
  <c r="B20" i="11"/>
  <c r="B21" i="11"/>
  <c r="B22" i="11"/>
  <c r="D51" i="10"/>
  <c r="E51" i="10" s="1"/>
  <c r="F51" i="10" s="1"/>
  <c r="G51" i="10" s="1"/>
  <c r="D52" i="10"/>
  <c r="E52" i="10" s="1"/>
  <c r="F52" i="10" s="1"/>
  <c r="G52" i="10" s="1"/>
  <c r="D53" i="10"/>
  <c r="E53" i="10" s="1"/>
  <c r="F53" i="10" s="1"/>
  <c r="G53" i="10" s="1"/>
  <c r="D54" i="10"/>
  <c r="E54" i="10" s="1"/>
  <c r="F54" i="10" s="1"/>
  <c r="G54" i="10" s="1"/>
  <c r="D55" i="10"/>
  <c r="E55" i="10" s="1"/>
  <c r="F55" i="10" s="1"/>
  <c r="G55" i="10" s="1"/>
  <c r="D57" i="10"/>
  <c r="E57" i="10" s="1"/>
  <c r="F57" i="10" s="1"/>
  <c r="G57" i="10" s="1"/>
  <c r="D58" i="10"/>
  <c r="E58" i="10" s="1"/>
  <c r="F58" i="10" s="1"/>
  <c r="B53" i="10"/>
  <c r="B51" i="10"/>
  <c r="B52" i="10"/>
  <c r="D37" i="10"/>
  <c r="E37" i="10" s="1"/>
  <c r="F37" i="10" s="1"/>
  <c r="G37" i="10" s="1"/>
  <c r="D38" i="10"/>
  <c r="E38" i="10" s="1"/>
  <c r="F38" i="10" s="1"/>
  <c r="G38" i="10" s="1"/>
  <c r="B37" i="10"/>
  <c r="B38" i="10"/>
  <c r="D28" i="10"/>
  <c r="E28" i="10" s="1"/>
  <c r="F28" i="10" s="1"/>
  <c r="G28" i="10" s="1"/>
  <c r="D29" i="10"/>
  <c r="E29" i="10" s="1"/>
  <c r="F29" i="10" s="1"/>
  <c r="G29" i="10" s="1"/>
  <c r="B29" i="10"/>
  <c r="D15" i="10"/>
  <c r="E15" i="10" s="1"/>
  <c r="F15" i="10" s="1"/>
  <c r="G15" i="10" s="1"/>
  <c r="D16" i="10"/>
  <c r="E16" i="10" s="1"/>
  <c r="F16" i="10" s="1"/>
  <c r="G16" i="10" s="1"/>
  <c r="D17" i="10"/>
  <c r="E17" i="10" s="1"/>
  <c r="F17" i="10" s="1"/>
  <c r="G17" i="10" s="1"/>
  <c r="B16" i="10"/>
  <c r="B17" i="10"/>
  <c r="B18" i="10"/>
  <c r="B19" i="10"/>
  <c r="B20" i="10"/>
  <c r="B21" i="10"/>
  <c r="D61" i="9"/>
  <c r="E61" i="9" s="1"/>
  <c r="F61" i="9" s="1"/>
  <c r="G61" i="9" s="1"/>
  <c r="B61" i="9"/>
  <c r="G39" i="9"/>
  <c r="G40" i="9"/>
  <c r="G41" i="9"/>
  <c r="G42" i="9"/>
  <c r="G43" i="9"/>
  <c r="F39" i="9"/>
  <c r="F40" i="9"/>
  <c r="F41" i="9"/>
  <c r="F42" i="9"/>
  <c r="F43" i="9"/>
  <c r="E40" i="9"/>
  <c r="E41" i="9"/>
  <c r="E42" i="9"/>
  <c r="E43" i="9"/>
  <c r="D39" i="9"/>
  <c r="D40" i="9"/>
  <c r="D41" i="9"/>
  <c r="D42" i="9"/>
  <c r="D43" i="9"/>
  <c r="B39" i="9"/>
  <c r="B40" i="9"/>
  <c r="B41" i="9"/>
  <c r="B42" i="9"/>
  <c r="D30" i="9"/>
  <c r="E30" i="9" s="1"/>
  <c r="F30" i="9" s="1"/>
  <c r="G30" i="9" s="1"/>
  <c r="D31" i="9"/>
  <c r="E31" i="9" s="1"/>
  <c r="F31" i="9" s="1"/>
  <c r="G31" i="9" s="1"/>
  <c r="B30" i="9"/>
  <c r="B31" i="9"/>
  <c r="B32" i="9"/>
  <c r="D17" i="9"/>
  <c r="E17" i="9" s="1"/>
  <c r="F17" i="9" s="1"/>
  <c r="G17" i="9" s="1"/>
  <c r="D18" i="9"/>
  <c r="E18" i="9" s="1"/>
  <c r="F18" i="9" s="1"/>
  <c r="G18" i="9" s="1"/>
  <c r="D19" i="9"/>
  <c r="E19" i="9" s="1"/>
  <c r="F19" i="9" s="1"/>
  <c r="G19" i="9" s="1"/>
  <c r="D20" i="9"/>
  <c r="E20" i="9" s="1"/>
  <c r="F20" i="9" s="1"/>
  <c r="G20" i="9" s="1"/>
  <c r="D21" i="9"/>
  <c r="E21" i="9" s="1"/>
  <c r="F21" i="9" s="1"/>
  <c r="G21" i="9" s="1"/>
  <c r="D22" i="9"/>
  <c r="E22" i="9" s="1"/>
  <c r="F22" i="9" s="1"/>
  <c r="G22" i="9" s="1"/>
  <c r="B17" i="9"/>
  <c r="B18" i="9"/>
  <c r="B19" i="9"/>
  <c r="B20" i="9"/>
  <c r="B21" i="9"/>
  <c r="B22" i="9"/>
  <c r="B23" i="9"/>
  <c r="D4" i="9"/>
  <c r="E4" i="9" s="1"/>
  <c r="F4" i="9" s="1"/>
  <c r="G4" i="9" s="1"/>
  <c r="D5" i="9"/>
  <c r="E5" i="9" s="1"/>
  <c r="F5" i="9" s="1"/>
  <c r="G5" i="9" s="1"/>
  <c r="D6" i="9"/>
  <c r="E6" i="9" s="1"/>
  <c r="F6" i="9" s="1"/>
  <c r="G6" i="9" s="1"/>
  <c r="D7" i="9"/>
  <c r="E7" i="9" s="1"/>
  <c r="F7" i="9" s="1"/>
  <c r="G7" i="9" s="1"/>
  <c r="D8" i="9"/>
  <c r="E8" i="9" s="1"/>
  <c r="F8" i="9" s="1"/>
  <c r="G8" i="9" s="1"/>
  <c r="B4" i="9"/>
  <c r="B5" i="9"/>
  <c r="B6" i="9"/>
  <c r="B7" i="9"/>
  <c r="D53" i="28"/>
  <c r="E53" i="28" s="1"/>
  <c r="F53" i="28" s="1"/>
  <c r="G53" i="28" s="1"/>
  <c r="D54" i="28"/>
  <c r="E54" i="28" s="1"/>
  <c r="F54" i="28" s="1"/>
  <c r="G54" i="28" s="1"/>
  <c r="D55" i="28"/>
  <c r="E55" i="28" s="1"/>
  <c r="F55" i="28" s="1"/>
  <c r="G55" i="28" s="1"/>
  <c r="D56" i="28"/>
  <c r="E56" i="28" s="1"/>
  <c r="F56" i="28" s="1"/>
  <c r="G56" i="28" s="1"/>
  <c r="D57" i="28"/>
  <c r="E57" i="28" s="1"/>
  <c r="F57" i="28" s="1"/>
  <c r="G57" i="28" s="1"/>
  <c r="D58" i="28"/>
  <c r="E58" i="28" s="1"/>
  <c r="F58" i="28" s="1"/>
  <c r="G58" i="28" s="1"/>
  <c r="D60" i="28"/>
  <c r="E60" i="28" s="1"/>
  <c r="F60" i="28" s="1"/>
  <c r="G60" i="28" s="1"/>
  <c r="D61" i="28"/>
  <c r="E61" i="28" s="1"/>
  <c r="D52" i="28"/>
  <c r="E52" i="28" s="1"/>
  <c r="F52" i="28" s="1"/>
  <c r="G52" i="28" s="1"/>
  <c r="B53" i="28"/>
  <c r="B54" i="28"/>
  <c r="B55" i="28"/>
  <c r="B56" i="28"/>
  <c r="B57" i="28"/>
  <c r="B58" i="28"/>
  <c r="B59" i="28"/>
  <c r="B60" i="28"/>
  <c r="B61" i="28"/>
  <c r="B52" i="28"/>
  <c r="D39" i="28"/>
  <c r="E39" i="28" s="1"/>
  <c r="F39" i="28" s="1"/>
  <c r="G39" i="28" s="1"/>
  <c r="D40" i="28"/>
  <c r="E40" i="28" s="1"/>
  <c r="F40" i="28" s="1"/>
  <c r="G40" i="28" s="1"/>
  <c r="D41" i="28"/>
  <c r="E41" i="28" s="1"/>
  <c r="F41" i="28" s="1"/>
  <c r="G41" i="28" s="1"/>
  <c r="D42" i="28"/>
  <c r="E42" i="28" s="1"/>
  <c r="F42" i="28" s="1"/>
  <c r="G42" i="28" s="1"/>
  <c r="D43" i="28"/>
  <c r="E43" i="28" s="1"/>
  <c r="F43" i="28" s="1"/>
  <c r="G43" i="28" s="1"/>
  <c r="D44" i="28"/>
  <c r="E44" i="28" s="1"/>
  <c r="F44" i="28" s="1"/>
  <c r="G44" i="28" s="1"/>
  <c r="D45" i="28"/>
  <c r="E45" i="28" s="1"/>
  <c r="F45" i="28" s="1"/>
  <c r="G45" i="28" s="1"/>
  <c r="D47" i="28"/>
  <c r="E47" i="28" s="1"/>
  <c r="F47" i="28" s="1"/>
  <c r="G47" i="28" s="1"/>
  <c r="D48" i="28"/>
  <c r="E48" i="28" s="1"/>
  <c r="F48" i="28" s="1"/>
  <c r="G48" i="28" s="1"/>
  <c r="D38" i="28"/>
  <c r="E38" i="28" s="1"/>
  <c r="F38" i="28" s="1"/>
  <c r="G38" i="28" s="1"/>
  <c r="B39" i="28"/>
  <c r="B40" i="28"/>
  <c r="B41" i="28"/>
  <c r="B42" i="28"/>
  <c r="B43" i="28"/>
  <c r="B44" i="28"/>
  <c r="B45" i="28"/>
  <c r="B46" i="28"/>
  <c r="B47" i="28"/>
  <c r="B38" i="28"/>
  <c r="D31" i="28"/>
  <c r="E31" i="28" s="1"/>
  <c r="F31" i="28" s="1"/>
  <c r="G31" i="28" s="1"/>
  <c r="D33" i="28"/>
  <c r="E33" i="28" s="1"/>
  <c r="F33" i="28" s="1"/>
  <c r="G33" i="28" s="1"/>
  <c r="D34" i="28"/>
  <c r="E34" i="28" s="1"/>
  <c r="F34" i="28" s="1"/>
  <c r="G34" i="28" s="1"/>
  <c r="D30" i="28"/>
  <c r="E30" i="28" s="1"/>
  <c r="F30" i="28" s="1"/>
  <c r="G30" i="28" s="1"/>
  <c r="B31" i="28"/>
  <c r="B32" i="28"/>
  <c r="B33" i="28"/>
  <c r="B30" i="28"/>
  <c r="B18" i="28"/>
  <c r="B19" i="28"/>
  <c r="B20" i="28"/>
  <c r="B21" i="28"/>
  <c r="B22" i="28"/>
  <c r="B23" i="28"/>
  <c r="B24" i="28"/>
  <c r="B25" i="28"/>
  <c r="B17" i="28"/>
  <c r="D5" i="28"/>
  <c r="E5" i="28" s="1"/>
  <c r="F5" i="28" s="1"/>
  <c r="G5" i="28" s="1"/>
  <c r="D6" i="28"/>
  <c r="E6" i="28" s="1"/>
  <c r="F6" i="28" s="1"/>
  <c r="G6" i="28" s="1"/>
  <c r="D7" i="28"/>
  <c r="E7" i="28" s="1"/>
  <c r="F7" i="28" s="1"/>
  <c r="G7" i="28" s="1"/>
  <c r="D8" i="28"/>
  <c r="E8" i="28" s="1"/>
  <c r="F8" i="28" s="1"/>
  <c r="G8" i="28" s="1"/>
  <c r="D9" i="28"/>
  <c r="E9" i="28" s="1"/>
  <c r="F9" i="28" s="1"/>
  <c r="G9" i="28" s="1"/>
  <c r="D10" i="28"/>
  <c r="E10" i="28" s="1"/>
  <c r="F10" i="28" s="1"/>
  <c r="G10" i="28" s="1"/>
  <c r="D12" i="28"/>
  <c r="E12" i="28" s="1"/>
  <c r="F12" i="28" s="1"/>
  <c r="G12" i="28" s="1"/>
  <c r="D13" i="28"/>
  <c r="D4" i="28"/>
  <c r="E4" i="28" s="1"/>
  <c r="F4" i="28" s="1"/>
  <c r="G4" i="28" s="1"/>
  <c r="B5" i="28"/>
  <c r="B6" i="28"/>
  <c r="B7" i="28"/>
  <c r="B8" i="28"/>
  <c r="B9" i="28"/>
  <c r="B10" i="28"/>
  <c r="B11" i="28"/>
  <c r="B12" i="28"/>
  <c r="B4" i="28"/>
  <c r="D31" i="8"/>
  <c r="E31" i="8" s="1"/>
  <c r="F31" i="8" s="1"/>
  <c r="G31" i="8" s="1"/>
  <c r="D32" i="8"/>
  <c r="E32" i="8" s="1"/>
  <c r="F32" i="8" s="1"/>
  <c r="G32" i="8" s="1"/>
  <c r="B31" i="8"/>
  <c r="B32" i="8"/>
  <c r="D61" i="8"/>
  <c r="E61" i="8" s="1"/>
  <c r="F61" i="8" s="1"/>
  <c r="G61" i="8" s="1"/>
  <c r="D62" i="8"/>
  <c r="E62" i="8" s="1"/>
  <c r="F62" i="8" s="1"/>
  <c r="D53" i="8"/>
  <c r="E53" i="8" s="1"/>
  <c r="F53" i="8" s="1"/>
  <c r="G53" i="8" s="1"/>
  <c r="D54" i="8"/>
  <c r="E54" i="8" s="1"/>
  <c r="F54" i="8" s="1"/>
  <c r="G54" i="8" s="1"/>
  <c r="D55" i="8"/>
  <c r="E55" i="8" s="1"/>
  <c r="F55" i="8" s="1"/>
  <c r="G55" i="8" s="1"/>
  <c r="D56" i="8"/>
  <c r="E56" i="8" s="1"/>
  <c r="F56" i="8" s="1"/>
  <c r="G56" i="8" s="1"/>
  <c r="D57" i="8"/>
  <c r="E57" i="8" s="1"/>
  <c r="F57" i="8" s="1"/>
  <c r="G57" i="8" s="1"/>
  <c r="D58" i="8"/>
  <c r="E58" i="8" s="1"/>
  <c r="F58" i="8" s="1"/>
  <c r="G58" i="8" s="1"/>
  <c r="D39" i="8"/>
  <c r="E39" i="8" s="1"/>
  <c r="F39" i="8" s="1"/>
  <c r="G39" i="8" s="1"/>
  <c r="D40" i="8"/>
  <c r="E40" i="8" s="1"/>
  <c r="F40" i="8" s="1"/>
  <c r="G40" i="8" s="1"/>
  <c r="D41" i="8"/>
  <c r="E41" i="8" s="1"/>
  <c r="F41" i="8" s="1"/>
  <c r="G41" i="8" s="1"/>
  <c r="D42" i="8"/>
  <c r="E42" i="8" s="1"/>
  <c r="F42" i="8" s="1"/>
  <c r="G42" i="8" s="1"/>
  <c r="D43" i="8"/>
  <c r="E43" i="8" s="1"/>
  <c r="F43" i="8" s="1"/>
  <c r="G43" i="8" s="1"/>
  <c r="D44" i="8"/>
  <c r="E44" i="8" s="1"/>
  <c r="F44" i="8" s="1"/>
  <c r="G44" i="8" s="1"/>
  <c r="B39" i="8"/>
  <c r="B40" i="8"/>
  <c r="B41" i="8"/>
  <c r="B42" i="8"/>
  <c r="D17" i="8"/>
  <c r="E17" i="8" s="1"/>
  <c r="F17" i="8" s="1"/>
  <c r="G17" i="8" s="1"/>
  <c r="D18" i="8"/>
  <c r="E18" i="8" s="1"/>
  <c r="F18" i="8" s="1"/>
  <c r="G18" i="8" s="1"/>
  <c r="D19" i="8"/>
  <c r="E19" i="8" s="1"/>
  <c r="F19" i="8" s="1"/>
  <c r="G19" i="8" s="1"/>
  <c r="D20" i="8"/>
  <c r="E20" i="8" s="1"/>
  <c r="F20" i="8" s="1"/>
  <c r="G20" i="8" s="1"/>
  <c r="D21" i="8"/>
  <c r="E21" i="8" s="1"/>
  <c r="F21" i="8" s="1"/>
  <c r="G21" i="8" s="1"/>
  <c r="D22" i="8"/>
  <c r="E22" i="8" s="1"/>
  <c r="F22" i="8" s="1"/>
  <c r="G22" i="8" s="1"/>
  <c r="B17" i="8"/>
  <c r="B18" i="8"/>
  <c r="D50" i="7"/>
  <c r="E50" i="7" s="1"/>
  <c r="F50" i="7" s="1"/>
  <c r="G50" i="7" s="1"/>
  <c r="D51" i="7"/>
  <c r="E51" i="7" s="1"/>
  <c r="F51" i="7" s="1"/>
  <c r="G51" i="7" s="1"/>
  <c r="D52" i="7"/>
  <c r="E52" i="7" s="1"/>
  <c r="F52" i="7" s="1"/>
  <c r="G52" i="7" s="1"/>
  <c r="D53" i="7"/>
  <c r="E53" i="7" s="1"/>
  <c r="F53" i="7" s="1"/>
  <c r="G53" i="7" s="1"/>
  <c r="D54" i="7"/>
  <c r="E54" i="7" s="1"/>
  <c r="F54" i="7" s="1"/>
  <c r="G54" i="7" s="1"/>
  <c r="B50" i="7"/>
  <c r="B51" i="7"/>
  <c r="B52" i="7"/>
  <c r="B53" i="7"/>
  <c r="B54" i="7"/>
  <c r="B55" i="7"/>
  <c r="B49" i="7"/>
  <c r="D36" i="7"/>
  <c r="E36" i="7" s="1"/>
  <c r="F36" i="7" s="1"/>
  <c r="G36" i="7" s="1"/>
  <c r="B36" i="7"/>
  <c r="B37" i="7"/>
  <c r="D15" i="7"/>
  <c r="E15" i="7" s="1"/>
  <c r="F15" i="7" s="1"/>
  <c r="G15" i="7" s="1"/>
  <c r="D16" i="7"/>
  <c r="E16" i="7" s="1"/>
  <c r="F16" i="7" s="1"/>
  <c r="G16" i="7" s="1"/>
  <c r="D17" i="7"/>
  <c r="E17" i="7" s="1"/>
  <c r="F17" i="7" s="1"/>
  <c r="G17" i="7" s="1"/>
  <c r="B15" i="7"/>
  <c r="B16" i="7"/>
  <c r="B17" i="7"/>
  <c r="D61" i="6"/>
  <c r="E61" i="6" s="1"/>
  <c r="F61" i="6" s="1"/>
  <c r="G61" i="6" s="1"/>
  <c r="B61" i="6"/>
  <c r="D53" i="27"/>
  <c r="E53" i="27" s="1"/>
  <c r="F53" i="27" s="1"/>
  <c r="G53" i="27" s="1"/>
  <c r="D54" i="27"/>
  <c r="E54" i="27" s="1"/>
  <c r="F54" i="27" s="1"/>
  <c r="G54" i="27" s="1"/>
  <c r="D55" i="27"/>
  <c r="E55" i="27" s="1"/>
  <c r="F55" i="27" s="1"/>
  <c r="G55" i="27" s="1"/>
  <c r="D56" i="27"/>
  <c r="E56" i="27" s="1"/>
  <c r="F56" i="27" s="1"/>
  <c r="G56" i="27" s="1"/>
  <c r="D57" i="27"/>
  <c r="E57" i="27" s="1"/>
  <c r="F57" i="27" s="1"/>
  <c r="G57" i="27" s="1"/>
  <c r="D58" i="27"/>
  <c r="E58" i="27" s="1"/>
  <c r="F58" i="27" s="1"/>
  <c r="G58" i="27" s="1"/>
  <c r="D60" i="27"/>
  <c r="E60" i="27" s="1"/>
  <c r="F60" i="27" s="1"/>
  <c r="G60" i="27" s="1"/>
  <c r="D61" i="27"/>
  <c r="E61" i="27" s="1"/>
  <c r="F61" i="27" s="1"/>
  <c r="G61" i="27" s="1"/>
  <c r="D52" i="27"/>
  <c r="E52" i="27" s="1"/>
  <c r="F52" i="27" s="1"/>
  <c r="G52" i="27" s="1"/>
  <c r="B53" i="27"/>
  <c r="B54" i="27"/>
  <c r="B55" i="27"/>
  <c r="B56" i="27"/>
  <c r="B57" i="27"/>
  <c r="B58" i="27"/>
  <c r="B59" i="27"/>
  <c r="B60" i="27"/>
  <c r="B61" i="27"/>
  <c r="B52" i="27"/>
  <c r="D5" i="27"/>
  <c r="E5" i="27" s="1"/>
  <c r="F5" i="27" s="1"/>
  <c r="G5" i="27" s="1"/>
  <c r="D6" i="27"/>
  <c r="E6" i="27" s="1"/>
  <c r="F6" i="27" s="1"/>
  <c r="G6" i="27" s="1"/>
  <c r="D7" i="27"/>
  <c r="E7" i="27" s="1"/>
  <c r="F7" i="27" s="1"/>
  <c r="G7" i="27" s="1"/>
  <c r="D8" i="27"/>
  <c r="E8" i="27" s="1"/>
  <c r="F8" i="27" s="1"/>
  <c r="G8" i="27" s="1"/>
  <c r="D9" i="27"/>
  <c r="E9" i="27" s="1"/>
  <c r="F9" i="27" s="1"/>
  <c r="G9" i="27" s="1"/>
  <c r="D10" i="27"/>
  <c r="E10" i="27" s="1"/>
  <c r="F10" i="27" s="1"/>
  <c r="G10" i="27" s="1"/>
  <c r="D12" i="27"/>
  <c r="E12" i="27" s="1"/>
  <c r="F12" i="27" s="1"/>
  <c r="G12" i="27" s="1"/>
  <c r="D13" i="27"/>
  <c r="E13" i="27" s="1"/>
  <c r="F13" i="27" s="1"/>
  <c r="D4" i="27"/>
  <c r="E4" i="27" s="1"/>
  <c r="F4" i="27" s="1"/>
  <c r="G4" i="27" s="1"/>
  <c r="B5" i="27"/>
  <c r="B6" i="27"/>
  <c r="B7" i="27"/>
  <c r="B8" i="27"/>
  <c r="B9" i="27"/>
  <c r="B10" i="27"/>
  <c r="B11" i="27"/>
  <c r="B12" i="27"/>
  <c r="B13" i="27"/>
  <c r="B4" i="27"/>
  <c r="D18" i="27"/>
  <c r="E18" i="27" s="1"/>
  <c r="F18" i="27" s="1"/>
  <c r="G18" i="27" s="1"/>
  <c r="D19" i="27"/>
  <c r="E19" i="27" s="1"/>
  <c r="F19" i="27" s="1"/>
  <c r="G19" i="27" s="1"/>
  <c r="D20" i="27"/>
  <c r="E20" i="27" s="1"/>
  <c r="F20" i="27" s="1"/>
  <c r="G20" i="27" s="1"/>
  <c r="D21" i="27"/>
  <c r="E21" i="27" s="1"/>
  <c r="F21" i="27" s="1"/>
  <c r="G21" i="27" s="1"/>
  <c r="D22" i="27"/>
  <c r="E22" i="27" s="1"/>
  <c r="F22" i="27" s="1"/>
  <c r="G22" i="27" s="1"/>
  <c r="D23" i="27"/>
  <c r="E23" i="27" s="1"/>
  <c r="F23" i="27" s="1"/>
  <c r="G23" i="27" s="1"/>
  <c r="D25" i="27"/>
  <c r="E25" i="27" s="1"/>
  <c r="F25" i="27" s="1"/>
  <c r="G25" i="27" s="1"/>
  <c r="D26" i="27"/>
  <c r="E26" i="27" s="1"/>
  <c r="F26" i="27" s="1"/>
  <c r="D17" i="27"/>
  <c r="E17" i="27" s="1"/>
  <c r="F17" i="27" s="1"/>
  <c r="G17" i="27" s="1"/>
  <c r="B18" i="27"/>
  <c r="B19" i="27"/>
  <c r="B20" i="27"/>
  <c r="B21" i="27"/>
  <c r="B22" i="27"/>
  <c r="B23" i="27"/>
  <c r="B24" i="27"/>
  <c r="B25" i="27"/>
  <c r="B26" i="27"/>
  <c r="B17" i="27"/>
  <c r="D31" i="27"/>
  <c r="E31" i="27" s="1"/>
  <c r="F31" i="27" s="1"/>
  <c r="G31" i="27" s="1"/>
  <c r="D33" i="27"/>
  <c r="E33" i="27" s="1"/>
  <c r="F33" i="27" s="1"/>
  <c r="G33" i="27" s="1"/>
  <c r="D34" i="27"/>
  <c r="E34" i="27" s="1"/>
  <c r="F34" i="27" s="1"/>
  <c r="G34" i="27" s="1"/>
  <c r="D30" i="27"/>
  <c r="E30" i="27" s="1"/>
  <c r="F30" i="27" s="1"/>
  <c r="G30" i="27" s="1"/>
  <c r="B31" i="27"/>
  <c r="B32" i="27"/>
  <c r="B33" i="27"/>
  <c r="B34" i="27"/>
  <c r="B30" i="27"/>
  <c r="D39" i="27"/>
  <c r="E39" i="27" s="1"/>
  <c r="F39" i="27" s="1"/>
  <c r="G39" i="27" s="1"/>
  <c r="D40" i="27"/>
  <c r="E40" i="27" s="1"/>
  <c r="F40" i="27" s="1"/>
  <c r="G40" i="27" s="1"/>
  <c r="D41" i="27"/>
  <c r="E41" i="27" s="1"/>
  <c r="F41" i="27" s="1"/>
  <c r="G41" i="27" s="1"/>
  <c r="D42" i="27"/>
  <c r="E42" i="27" s="1"/>
  <c r="F42" i="27" s="1"/>
  <c r="G42" i="27" s="1"/>
  <c r="D43" i="27"/>
  <c r="E43" i="27" s="1"/>
  <c r="F43" i="27" s="1"/>
  <c r="G43" i="27" s="1"/>
  <c r="D44" i="27"/>
  <c r="E44" i="27" s="1"/>
  <c r="F44" i="27" s="1"/>
  <c r="G44" i="27" s="1"/>
  <c r="D45" i="27"/>
  <c r="E45" i="27" s="1"/>
  <c r="F45" i="27" s="1"/>
  <c r="G45" i="27" s="1"/>
  <c r="D47" i="27"/>
  <c r="E47" i="27" s="1"/>
  <c r="F47" i="27" s="1"/>
  <c r="G47" i="27" s="1"/>
  <c r="D48" i="27"/>
  <c r="E48" i="27" s="1"/>
  <c r="F48" i="27" s="1"/>
  <c r="G48" i="27" s="1"/>
  <c r="D38" i="27"/>
  <c r="E38" i="27" s="1"/>
  <c r="F38" i="27" s="1"/>
  <c r="G38" i="27" s="1"/>
  <c r="B39" i="27"/>
  <c r="B40" i="27"/>
  <c r="B41" i="27"/>
  <c r="B42" i="27"/>
  <c r="B43" i="27"/>
  <c r="B44" i="27"/>
  <c r="B45" i="27"/>
  <c r="B46" i="27"/>
  <c r="B47" i="27"/>
  <c r="B48" i="27"/>
  <c r="B38" i="27"/>
  <c r="D39" i="6"/>
  <c r="E39" i="6" s="1"/>
  <c r="F39" i="6" s="1"/>
  <c r="G39" i="6" s="1"/>
  <c r="D40" i="6"/>
  <c r="E40" i="6" s="1"/>
  <c r="F40" i="6" s="1"/>
  <c r="G40" i="6" s="1"/>
  <c r="D41" i="6"/>
  <c r="E41" i="6" s="1"/>
  <c r="F41" i="6" s="1"/>
  <c r="G41" i="6" s="1"/>
  <c r="D42" i="6"/>
  <c r="E42" i="6" s="1"/>
  <c r="F42" i="6" s="1"/>
  <c r="G42" i="6" s="1"/>
  <c r="B39" i="6"/>
  <c r="B40" i="6"/>
  <c r="B41" i="6"/>
  <c r="B42" i="6"/>
  <c r="D30" i="6"/>
  <c r="E30" i="6" s="1"/>
  <c r="F30" i="6" s="1"/>
  <c r="G30" i="6" s="1"/>
  <c r="D31" i="6"/>
  <c r="E31" i="6" s="1"/>
  <c r="F31" i="6" s="1"/>
  <c r="G31" i="6" s="1"/>
  <c r="B30" i="6"/>
  <c r="B31" i="6"/>
  <c r="D17" i="6"/>
  <c r="E17" i="6" s="1"/>
  <c r="F17" i="6" s="1"/>
  <c r="G17" i="6" s="1"/>
  <c r="D18" i="6"/>
  <c r="E18" i="6" s="1"/>
  <c r="F18" i="6" s="1"/>
  <c r="G18" i="6" s="1"/>
  <c r="D19" i="6"/>
  <c r="E19" i="6" s="1"/>
  <c r="F19" i="6" s="1"/>
  <c r="G19" i="6" s="1"/>
  <c r="D20" i="6"/>
  <c r="E20" i="6" s="1"/>
  <c r="F20" i="6" s="1"/>
  <c r="G20" i="6" s="1"/>
  <c r="D21" i="6"/>
  <c r="E21" i="6" s="1"/>
  <c r="F21" i="6" s="1"/>
  <c r="G21" i="6" s="1"/>
  <c r="B18" i="6"/>
  <c r="B19" i="6"/>
  <c r="B20" i="6"/>
  <c r="B21" i="6"/>
  <c r="B22" i="6"/>
  <c r="B23" i="6"/>
  <c r="B17" i="6"/>
  <c r="D4" i="6"/>
  <c r="E4" i="6" s="1"/>
  <c r="F4" i="6" s="1"/>
  <c r="G4" i="6" s="1"/>
  <c r="D5" i="6"/>
  <c r="E5" i="6" s="1"/>
  <c r="F5" i="6" s="1"/>
  <c r="G5" i="6" s="1"/>
  <c r="D6" i="6"/>
  <c r="E6" i="6" s="1"/>
  <c r="F6" i="6" s="1"/>
  <c r="G6" i="6" s="1"/>
  <c r="B4" i="6"/>
  <c r="B5" i="6"/>
  <c r="B6" i="6"/>
  <c r="B7" i="6"/>
  <c r="A2" i="28" l="1"/>
  <c r="F61" i="28"/>
  <c r="G61" i="28" s="1"/>
  <c r="G26" i="28"/>
  <c r="F26" i="28"/>
  <c r="E26" i="28"/>
  <c r="D26" i="28"/>
  <c r="G25" i="28"/>
  <c r="F25" i="28"/>
  <c r="E25" i="28"/>
  <c r="D25" i="28"/>
  <c r="G23" i="28"/>
  <c r="F23" i="28"/>
  <c r="E23" i="28"/>
  <c r="D23" i="28"/>
  <c r="G22" i="28"/>
  <c r="F22" i="28"/>
  <c r="E22" i="28"/>
  <c r="D22" i="28"/>
  <c r="G21" i="28"/>
  <c r="F21" i="28"/>
  <c r="E21" i="28"/>
  <c r="D21" i="28"/>
  <c r="G20" i="28"/>
  <c r="F20" i="28"/>
  <c r="E20" i="28"/>
  <c r="D20" i="28"/>
  <c r="G19" i="28"/>
  <c r="F19" i="28"/>
  <c r="E19" i="28"/>
  <c r="D19" i="28"/>
  <c r="G18" i="28"/>
  <c r="F18" i="28"/>
  <c r="E18" i="28"/>
  <c r="D18" i="28"/>
  <c r="G17" i="28"/>
  <c r="F17" i="28"/>
  <c r="E17" i="28"/>
  <c r="D17" i="28"/>
  <c r="E13" i="28"/>
  <c r="F13" i="28" s="1"/>
  <c r="D14" i="28"/>
  <c r="G62" i="27"/>
  <c r="G35" i="27"/>
  <c r="F35" i="27"/>
  <c r="D35" i="27"/>
  <c r="A2" i="27"/>
  <c r="G58" i="26"/>
  <c r="F58" i="26"/>
  <c r="E58" i="26"/>
  <c r="D58" i="26"/>
  <c r="G46" i="26"/>
  <c r="F46" i="26"/>
  <c r="E46" i="26"/>
  <c r="D46" i="26"/>
  <c r="G33" i="26"/>
  <c r="F33" i="26"/>
  <c r="E33" i="26"/>
  <c r="D33" i="26"/>
  <c r="G26" i="26"/>
  <c r="F26" i="26"/>
  <c r="E26" i="26"/>
  <c r="D26" i="26"/>
  <c r="G14" i="26"/>
  <c r="F14" i="26"/>
  <c r="E14" i="26"/>
  <c r="D14" i="26"/>
  <c r="G59" i="26" l="1"/>
  <c r="F59" i="26"/>
  <c r="D59" i="26"/>
  <c r="E59" i="26"/>
  <c r="G27" i="28"/>
  <c r="F49" i="27"/>
  <c r="F62" i="27"/>
  <c r="D62" i="27"/>
  <c r="E62" i="27"/>
  <c r="E35" i="27"/>
  <c r="D35" i="28"/>
  <c r="G49" i="27"/>
  <c r="D27" i="27"/>
  <c r="F27" i="28"/>
  <c r="D14" i="27"/>
  <c r="D49" i="27"/>
  <c r="D27" i="28"/>
  <c r="D49" i="28"/>
  <c r="E27" i="28"/>
  <c r="E49" i="27"/>
  <c r="E62" i="28"/>
  <c r="D62" i="28"/>
  <c r="F14" i="27"/>
  <c r="G14" i="27"/>
  <c r="E14" i="27"/>
  <c r="E49" i="28" l="1"/>
  <c r="D63" i="27"/>
  <c r="D63" i="28"/>
  <c r="E35" i="28"/>
  <c r="E14" i="28"/>
  <c r="F62" i="28"/>
  <c r="G62" i="28"/>
  <c r="G49" i="28"/>
  <c r="F49" i="28"/>
  <c r="E27" i="27"/>
  <c r="E63" i="27" s="1"/>
  <c r="E63" i="28" l="1"/>
  <c r="F14" i="28"/>
  <c r="G14" i="28"/>
  <c r="G35" i="28"/>
  <c r="F35" i="28"/>
  <c r="F27" i="27"/>
  <c r="F63" i="27" s="1"/>
  <c r="G27" i="27"/>
  <c r="G63" i="27" s="1"/>
  <c r="G63" i="28" l="1"/>
  <c r="F63" i="28"/>
  <c r="D54" i="11" l="1"/>
  <c r="E54" i="11" s="1"/>
  <c r="F54" i="11" s="1"/>
  <c r="G54" i="11" s="1"/>
  <c r="D55" i="11"/>
  <c r="E55" i="11" s="1"/>
  <c r="F55" i="11" s="1"/>
  <c r="G55" i="11" s="1"/>
  <c r="D56" i="11"/>
  <c r="E56" i="11" s="1"/>
  <c r="F56" i="11" s="1"/>
  <c r="G56" i="11" s="1"/>
  <c r="D57" i="11"/>
  <c r="E57" i="11" s="1"/>
  <c r="F57" i="11" s="1"/>
  <c r="G57" i="11" s="1"/>
  <c r="D58" i="11"/>
  <c r="E58" i="11" s="1"/>
  <c r="F58" i="11" s="1"/>
  <c r="G58" i="11" s="1"/>
  <c r="E59" i="11"/>
  <c r="F59" i="11" s="1"/>
  <c r="G59" i="11" s="1"/>
  <c r="D48" i="11"/>
  <c r="E48" i="11" s="1"/>
  <c r="F48" i="11" s="1"/>
  <c r="G48" i="11" s="1"/>
  <c r="D49" i="11"/>
  <c r="E49" i="11" s="1"/>
  <c r="F49" i="11" s="1"/>
  <c r="D40" i="11"/>
  <c r="E40" i="11" s="1"/>
  <c r="F40" i="11" s="1"/>
  <c r="G40" i="11" s="1"/>
  <c r="B43" i="11"/>
  <c r="B44" i="11"/>
  <c r="B45" i="11"/>
  <c r="B46" i="11"/>
  <c r="B47" i="11"/>
  <c r="B48" i="11"/>
  <c r="D33" i="11"/>
  <c r="E33" i="11" s="1"/>
  <c r="F33" i="11" s="1"/>
  <c r="G33" i="11" s="1"/>
  <c r="D35" i="11"/>
  <c r="E35" i="11" s="1"/>
  <c r="F35" i="11" s="1"/>
  <c r="G35" i="11" s="1"/>
  <c r="D36" i="11"/>
  <c r="E36" i="11" s="1"/>
  <c r="B34" i="11"/>
  <c r="B35" i="11"/>
  <c r="D24" i="11"/>
  <c r="E24" i="11" s="1"/>
  <c r="F24" i="11" s="1"/>
  <c r="G24" i="11" s="1"/>
  <c r="B23" i="11"/>
  <c r="B24" i="11"/>
  <c r="B25" i="11"/>
  <c r="B26" i="11"/>
  <c r="D5" i="11"/>
  <c r="E5" i="11" s="1"/>
  <c r="F5" i="11" s="1"/>
  <c r="G5" i="11" s="1"/>
  <c r="D6" i="11"/>
  <c r="E6" i="11" s="1"/>
  <c r="F6" i="11" s="1"/>
  <c r="G6" i="11" s="1"/>
  <c r="D7" i="11"/>
  <c r="E7" i="11" s="1"/>
  <c r="F7" i="11" s="1"/>
  <c r="G7" i="11" s="1"/>
  <c r="D8" i="11"/>
  <c r="E8" i="11" s="1"/>
  <c r="F8" i="11" s="1"/>
  <c r="G8" i="11" s="1"/>
  <c r="D9" i="11"/>
  <c r="E9" i="11" s="1"/>
  <c r="F9" i="11" s="1"/>
  <c r="G9" i="11" s="1"/>
  <c r="D10" i="11"/>
  <c r="E10" i="11" s="1"/>
  <c r="F10" i="11" s="1"/>
  <c r="G10" i="11" s="1"/>
  <c r="D39" i="10"/>
  <c r="E39" i="10" s="1"/>
  <c r="F39" i="10" s="1"/>
  <c r="G39" i="10" s="1"/>
  <c r="D40" i="10"/>
  <c r="E40" i="10" s="1"/>
  <c r="F40" i="10" s="1"/>
  <c r="G40" i="10" s="1"/>
  <c r="D41" i="10"/>
  <c r="E41" i="10" s="1"/>
  <c r="F41" i="10" s="1"/>
  <c r="G41" i="10" s="1"/>
  <c r="D42" i="10"/>
  <c r="E42" i="10" s="1"/>
  <c r="F42" i="10" s="1"/>
  <c r="G42" i="10" s="1"/>
  <c r="D43" i="10"/>
  <c r="E43" i="10" s="1"/>
  <c r="F43" i="10" s="1"/>
  <c r="G43" i="10" s="1"/>
  <c r="D45" i="10"/>
  <c r="E45" i="10" s="1"/>
  <c r="F45" i="10" s="1"/>
  <c r="G45" i="10" s="1"/>
  <c r="D46" i="10"/>
  <c r="E46" i="10" s="1"/>
  <c r="F46" i="10" s="1"/>
  <c r="B39" i="10"/>
  <c r="B40" i="10"/>
  <c r="B41" i="10"/>
  <c r="B42" i="10"/>
  <c r="B43" i="10"/>
  <c r="B44" i="10"/>
  <c r="B45" i="10"/>
  <c r="D30" i="10"/>
  <c r="E30" i="10" s="1"/>
  <c r="F30" i="10" s="1"/>
  <c r="G30" i="10" s="1"/>
  <c r="D32" i="10"/>
  <c r="E32" i="10" s="1"/>
  <c r="F32" i="10" s="1"/>
  <c r="G32" i="10" s="1"/>
  <c r="D33" i="10"/>
  <c r="E33" i="10" s="1"/>
  <c r="F33" i="10" s="1"/>
  <c r="G33" i="10" s="1"/>
  <c r="B30" i="10"/>
  <c r="B31" i="10"/>
  <c r="B32" i="10"/>
  <c r="B33" i="10"/>
  <c r="D18" i="10"/>
  <c r="E18" i="10" s="1"/>
  <c r="F18" i="10" s="1"/>
  <c r="G18" i="10" s="1"/>
  <c r="D19" i="10"/>
  <c r="E19" i="10" s="1"/>
  <c r="F19" i="10" s="1"/>
  <c r="G19" i="10" s="1"/>
  <c r="D20" i="10"/>
  <c r="E20" i="10" s="1"/>
  <c r="F20" i="10" s="1"/>
  <c r="G20" i="10" s="1"/>
  <c r="D21" i="10"/>
  <c r="E21" i="10" s="1"/>
  <c r="F21" i="10" s="1"/>
  <c r="G21" i="10" s="1"/>
  <c r="D23" i="10"/>
  <c r="E23" i="10" s="1"/>
  <c r="F23" i="10" s="1"/>
  <c r="G23" i="10" s="1"/>
  <c r="D24" i="10"/>
  <c r="E24" i="10" s="1"/>
  <c r="F24" i="10" s="1"/>
  <c r="G24" i="10" s="1"/>
  <c r="B22" i="10"/>
  <c r="D5" i="10"/>
  <c r="E5" i="10" s="1"/>
  <c r="F5" i="10" s="1"/>
  <c r="G5" i="10" s="1"/>
  <c r="D6" i="10"/>
  <c r="E6" i="10" s="1"/>
  <c r="F6" i="10" s="1"/>
  <c r="G6" i="10" s="1"/>
  <c r="D7" i="10"/>
  <c r="E7" i="10" s="1"/>
  <c r="F7" i="10" s="1"/>
  <c r="G7" i="10" s="1"/>
  <c r="D8" i="10"/>
  <c r="E8" i="10" s="1"/>
  <c r="F8" i="10" s="1"/>
  <c r="G8" i="10" s="1"/>
  <c r="D54" i="9"/>
  <c r="E54" i="9" s="1"/>
  <c r="F54" i="9" s="1"/>
  <c r="G54" i="9" s="1"/>
  <c r="D55" i="9"/>
  <c r="E55" i="9" s="1"/>
  <c r="F55" i="9" s="1"/>
  <c r="G55" i="9" s="1"/>
  <c r="D56" i="9"/>
  <c r="E56" i="9" s="1"/>
  <c r="F56" i="9" s="1"/>
  <c r="G56" i="9" s="1"/>
  <c r="D57" i="9"/>
  <c r="E57" i="9" s="1"/>
  <c r="F57" i="9" s="1"/>
  <c r="G57" i="9" s="1"/>
  <c r="D58" i="9"/>
  <c r="E58" i="9" s="1"/>
  <c r="F58" i="9" s="1"/>
  <c r="G58" i="9" s="1"/>
  <c r="D59" i="9"/>
  <c r="E59" i="9" s="1"/>
  <c r="F59" i="9" s="1"/>
  <c r="G59" i="9" s="1"/>
  <c r="D62" i="9"/>
  <c r="E62" i="9" s="1"/>
  <c r="F62" i="9" s="1"/>
  <c r="G62" i="9" s="1"/>
  <c r="D63" i="9"/>
  <c r="E63" i="9" s="1"/>
  <c r="F63" i="9" s="1"/>
  <c r="B54" i="9"/>
  <c r="B55" i="9"/>
  <c r="B56" i="9"/>
  <c r="B57" i="9"/>
  <c r="B58" i="9"/>
  <c r="B59" i="9"/>
  <c r="B60" i="9"/>
  <c r="B62" i="9"/>
  <c r="B63" i="9"/>
  <c r="G44" i="9"/>
  <c r="G45" i="9"/>
  <c r="G46" i="9"/>
  <c r="G48" i="9"/>
  <c r="F44" i="9"/>
  <c r="F45" i="9"/>
  <c r="F46" i="9"/>
  <c r="F48" i="9"/>
  <c r="F49" i="9"/>
  <c r="E44" i="9"/>
  <c r="E45" i="9"/>
  <c r="E46" i="9"/>
  <c r="E48" i="9"/>
  <c r="E49" i="9"/>
  <c r="D44" i="9"/>
  <c r="D45" i="9"/>
  <c r="D46" i="9"/>
  <c r="D48" i="9"/>
  <c r="D49" i="9"/>
  <c r="B43" i="9"/>
  <c r="B44" i="9"/>
  <c r="B45" i="9"/>
  <c r="B46" i="9"/>
  <c r="B47" i="9"/>
  <c r="B48" i="9"/>
  <c r="D32" i="9"/>
  <c r="E32" i="9" s="1"/>
  <c r="F32" i="9" s="1"/>
  <c r="G32" i="9" s="1"/>
  <c r="D34" i="9"/>
  <c r="E34" i="9" s="1"/>
  <c r="F34" i="9" s="1"/>
  <c r="G34" i="9" s="1"/>
  <c r="D35" i="9"/>
  <c r="E35" i="9" s="1"/>
  <c r="F35" i="9" s="1"/>
  <c r="G35" i="9" s="1"/>
  <c r="D23" i="9"/>
  <c r="E23" i="9" s="1"/>
  <c r="F23" i="9" s="1"/>
  <c r="G23" i="9" s="1"/>
  <c r="D25" i="9"/>
  <c r="E25" i="9" s="1"/>
  <c r="F25" i="9" s="1"/>
  <c r="G25" i="9" s="1"/>
  <c r="D26" i="9"/>
  <c r="E26" i="9" s="1"/>
  <c r="F26" i="9" s="1"/>
  <c r="B24" i="9"/>
  <c r="B25" i="9"/>
  <c r="D9" i="9"/>
  <c r="E9" i="9" s="1"/>
  <c r="F9" i="9" s="1"/>
  <c r="G9" i="9" s="1"/>
  <c r="D10" i="9"/>
  <c r="E10" i="9" s="1"/>
  <c r="F10" i="9" s="1"/>
  <c r="G10" i="9" s="1"/>
  <c r="B8" i="9"/>
  <c r="B9" i="9"/>
  <c r="B10" i="9"/>
  <c r="B11" i="9"/>
  <c r="B12" i="9"/>
  <c r="D45" i="8"/>
  <c r="E45" i="8" s="1"/>
  <c r="F45" i="8" s="1"/>
  <c r="G45" i="8" s="1"/>
  <c r="D47" i="8"/>
  <c r="E47" i="8" s="1"/>
  <c r="F47" i="8" s="1"/>
  <c r="G47" i="8" s="1"/>
  <c r="D48" i="8"/>
  <c r="E48" i="8" s="1"/>
  <c r="F48" i="8" s="1"/>
  <c r="D30" i="8"/>
  <c r="B43" i="8"/>
  <c r="B44" i="8"/>
  <c r="B45" i="8"/>
  <c r="B46" i="8"/>
  <c r="B47" i="8"/>
  <c r="B48" i="8"/>
  <c r="D34" i="8"/>
  <c r="E34" i="8" s="1"/>
  <c r="F34" i="8" s="1"/>
  <c r="G34" i="8" s="1"/>
  <c r="D35" i="8"/>
  <c r="E35" i="8" s="1"/>
  <c r="F35" i="8" s="1"/>
  <c r="G35" i="8" s="1"/>
  <c r="B33" i="8"/>
  <c r="B34" i="8"/>
  <c r="B35" i="8"/>
  <c r="D23" i="8"/>
  <c r="E23" i="8" s="1"/>
  <c r="F23" i="8" s="1"/>
  <c r="G23" i="8" s="1"/>
  <c r="D25" i="8"/>
  <c r="E25" i="8" s="1"/>
  <c r="F25" i="8" s="1"/>
  <c r="G25" i="8" s="1"/>
  <c r="D26" i="8"/>
  <c r="E26" i="8" s="1"/>
  <c r="F26" i="8" s="1"/>
  <c r="G26" i="8" s="1"/>
  <c r="B19" i="8"/>
  <c r="B20" i="8"/>
  <c r="B21" i="8"/>
  <c r="B22" i="8"/>
  <c r="B23" i="8"/>
  <c r="B24" i="8"/>
  <c r="B25" i="8"/>
  <c r="B26" i="8"/>
  <c r="D5" i="8"/>
  <c r="E5" i="8" s="1"/>
  <c r="F5" i="8" s="1"/>
  <c r="G5" i="8" s="1"/>
  <c r="D6" i="8"/>
  <c r="E6" i="8" s="1"/>
  <c r="F6" i="8" s="1"/>
  <c r="G6" i="8" s="1"/>
  <c r="D7" i="8"/>
  <c r="E7" i="8" s="1"/>
  <c r="F7" i="8" s="1"/>
  <c r="G7" i="8" s="1"/>
  <c r="D8" i="8"/>
  <c r="E8" i="8" s="1"/>
  <c r="F8" i="8" s="1"/>
  <c r="G8" i="8" s="1"/>
  <c r="D9" i="8"/>
  <c r="E9" i="8" s="1"/>
  <c r="F9" i="8" s="1"/>
  <c r="G9" i="8" s="1"/>
  <c r="D10" i="8"/>
  <c r="E10" i="8" s="1"/>
  <c r="F10" i="8" s="1"/>
  <c r="G10" i="8" s="1"/>
  <c r="B5" i="8"/>
  <c r="B6" i="8"/>
  <c r="B7" i="8"/>
  <c r="B8" i="8"/>
  <c r="B9" i="8"/>
  <c r="B10" i="8"/>
  <c r="B11" i="8"/>
  <c r="B12" i="8"/>
  <c r="B13" i="8"/>
  <c r="D56" i="7"/>
  <c r="E56" i="7" s="1"/>
  <c r="F56" i="7" s="1"/>
  <c r="G56" i="7" s="1"/>
  <c r="G49" i="8" l="1"/>
  <c r="F49" i="8"/>
  <c r="E49" i="8"/>
  <c r="D49" i="8"/>
  <c r="D37" i="7"/>
  <c r="E37" i="7" s="1"/>
  <c r="F37" i="7" s="1"/>
  <c r="G37" i="7" s="1"/>
  <c r="D38" i="7"/>
  <c r="E38" i="7" s="1"/>
  <c r="F38" i="7" s="1"/>
  <c r="G38" i="7" s="1"/>
  <c r="D39" i="7"/>
  <c r="E39" i="7" s="1"/>
  <c r="F39" i="7" s="1"/>
  <c r="G39" i="7" s="1"/>
  <c r="D40" i="7"/>
  <c r="E40" i="7" s="1"/>
  <c r="F40" i="7" s="1"/>
  <c r="G40" i="7" s="1"/>
  <c r="D41" i="7"/>
  <c r="E41" i="7" s="1"/>
  <c r="F41" i="7" s="1"/>
  <c r="G41" i="7" s="1"/>
  <c r="D42" i="7"/>
  <c r="E42" i="7" s="1"/>
  <c r="F42" i="7" s="1"/>
  <c r="G42" i="7" s="1"/>
  <c r="D44" i="7"/>
  <c r="E44" i="7" s="1"/>
  <c r="F44" i="7" s="1"/>
  <c r="G44" i="7" s="1"/>
  <c r="D45" i="7"/>
  <c r="E45" i="7" s="1"/>
  <c r="F45" i="7" s="1"/>
  <c r="B38" i="7"/>
  <c r="B39" i="7"/>
  <c r="B40" i="7"/>
  <c r="B41" i="7"/>
  <c r="B42" i="7"/>
  <c r="B43" i="7"/>
  <c r="B44" i="7"/>
  <c r="B45" i="7"/>
  <c r="D29" i="7"/>
  <c r="E29" i="7" s="1"/>
  <c r="F29" i="7" s="1"/>
  <c r="G29" i="7" s="1"/>
  <c r="D31" i="7"/>
  <c r="E31" i="7" s="1"/>
  <c r="F31" i="7" s="1"/>
  <c r="G31" i="7" s="1"/>
  <c r="D32" i="7"/>
  <c r="E32" i="7" s="1"/>
  <c r="F32" i="7" s="1"/>
  <c r="G32" i="7" s="1"/>
  <c r="B29" i="7"/>
  <c r="B30" i="7"/>
  <c r="B31" i="7"/>
  <c r="B32" i="7"/>
  <c r="D18" i="7"/>
  <c r="E18" i="7" s="1"/>
  <c r="F18" i="7" s="1"/>
  <c r="G18" i="7" s="1"/>
  <c r="D19" i="7"/>
  <c r="E19" i="7" s="1"/>
  <c r="F19" i="7" s="1"/>
  <c r="G19" i="7" s="1"/>
  <c r="D20" i="7"/>
  <c r="E20" i="7" s="1"/>
  <c r="F20" i="7" s="1"/>
  <c r="G20" i="7" s="1"/>
  <c r="D21" i="7"/>
  <c r="E21" i="7" s="1"/>
  <c r="F21" i="7" s="1"/>
  <c r="G21" i="7" s="1"/>
  <c r="D23" i="7"/>
  <c r="E23" i="7" s="1"/>
  <c r="F23" i="7" s="1"/>
  <c r="G23" i="7" s="1"/>
  <c r="D24" i="7"/>
  <c r="E24" i="7" s="1"/>
  <c r="F24" i="7" s="1"/>
  <c r="G24" i="7" s="1"/>
  <c r="B18" i="7"/>
  <c r="B19" i="7"/>
  <c r="B20" i="7"/>
  <c r="B21" i="7"/>
  <c r="B22" i="7"/>
  <c r="B23" i="7"/>
  <c r="B24" i="7"/>
  <c r="D5" i="7"/>
  <c r="E5" i="7" s="1"/>
  <c r="F5" i="7" s="1"/>
  <c r="G5" i="7" s="1"/>
  <c r="D6" i="7"/>
  <c r="E6" i="7" s="1"/>
  <c r="F6" i="7" s="1"/>
  <c r="G6" i="7" s="1"/>
  <c r="D7" i="7"/>
  <c r="E7" i="7" s="1"/>
  <c r="F7" i="7" s="1"/>
  <c r="G7" i="7" s="1"/>
  <c r="D8" i="7"/>
  <c r="E8" i="7" s="1"/>
  <c r="F8" i="7" s="1"/>
  <c r="G8" i="7" s="1"/>
  <c r="D54" i="6"/>
  <c r="E54" i="6" s="1"/>
  <c r="F54" i="6" s="1"/>
  <c r="G54" i="6" s="1"/>
  <c r="D55" i="6"/>
  <c r="E55" i="6" s="1"/>
  <c r="F55" i="6" s="1"/>
  <c r="G55" i="6" s="1"/>
  <c r="D56" i="6"/>
  <c r="E56" i="6" s="1"/>
  <c r="F56" i="6" s="1"/>
  <c r="G56" i="6" s="1"/>
  <c r="D57" i="6"/>
  <c r="E57" i="6" s="1"/>
  <c r="F57" i="6" s="1"/>
  <c r="G57" i="6" s="1"/>
  <c r="D58" i="6"/>
  <c r="E58" i="6" s="1"/>
  <c r="F58" i="6" s="1"/>
  <c r="G58" i="6" s="1"/>
  <c r="D59" i="6"/>
  <c r="E59" i="6" s="1"/>
  <c r="F59" i="6" s="1"/>
  <c r="G59" i="6" s="1"/>
  <c r="D43" i="6"/>
  <c r="E43" i="6" s="1"/>
  <c r="F43" i="6" s="1"/>
  <c r="G43" i="6" s="1"/>
  <c r="D44" i="6"/>
  <c r="E44" i="6" s="1"/>
  <c r="F44" i="6" s="1"/>
  <c r="G44" i="6" s="1"/>
  <c r="D45" i="6"/>
  <c r="E45" i="6" s="1"/>
  <c r="F45" i="6" s="1"/>
  <c r="G45" i="6" s="1"/>
  <c r="D46" i="6"/>
  <c r="E46" i="6" s="1"/>
  <c r="F46" i="6" s="1"/>
  <c r="G46" i="6" s="1"/>
  <c r="D48" i="6"/>
  <c r="E48" i="6" s="1"/>
  <c r="F48" i="6" s="1"/>
  <c r="G48" i="6" s="1"/>
  <c r="D49" i="6"/>
  <c r="E49" i="6" s="1"/>
  <c r="F49" i="6" s="1"/>
  <c r="G49" i="6" s="1"/>
  <c r="B43" i="6"/>
  <c r="B44" i="6"/>
  <c r="B45" i="6"/>
  <c r="B46" i="6"/>
  <c r="B47" i="6"/>
  <c r="B48" i="6"/>
  <c r="B49" i="6"/>
  <c r="D32" i="6"/>
  <c r="E32" i="6" s="1"/>
  <c r="F32" i="6" s="1"/>
  <c r="G32" i="6" s="1"/>
  <c r="D34" i="6"/>
  <c r="E34" i="6" s="1"/>
  <c r="F34" i="6" s="1"/>
  <c r="G34" i="6" s="1"/>
  <c r="D35" i="6"/>
  <c r="E35" i="6" s="1"/>
  <c r="F35" i="6" s="1"/>
  <c r="G35" i="6" s="1"/>
  <c r="D22" i="6"/>
  <c r="E22" i="6" s="1"/>
  <c r="F22" i="6" s="1"/>
  <c r="G22" i="6" s="1"/>
  <c r="D23" i="6"/>
  <c r="E23" i="6" s="1"/>
  <c r="F23" i="6" s="1"/>
  <c r="G23" i="6" s="1"/>
  <c r="D25" i="6"/>
  <c r="E25" i="6" s="1"/>
  <c r="F25" i="6" s="1"/>
  <c r="G25" i="6" s="1"/>
  <c r="D26" i="6"/>
  <c r="E26" i="6" s="1"/>
  <c r="F26" i="6" s="1"/>
  <c r="B24" i="6"/>
  <c r="B25" i="6"/>
  <c r="B26" i="6"/>
  <c r="D7" i="6"/>
  <c r="E7" i="6" s="1"/>
  <c r="F7" i="6" s="1"/>
  <c r="G7" i="6" s="1"/>
  <c r="D8" i="6"/>
  <c r="E8" i="6" s="1"/>
  <c r="F8" i="6" s="1"/>
  <c r="G8" i="6" s="1"/>
  <c r="D9" i="6"/>
  <c r="E9" i="6" s="1"/>
  <c r="F9" i="6" s="1"/>
  <c r="G9" i="6" s="1"/>
  <c r="D10" i="6"/>
  <c r="E10" i="6" s="1"/>
  <c r="F10" i="6" s="1"/>
  <c r="G10" i="6" s="1"/>
  <c r="D12" i="6"/>
  <c r="E12" i="6" s="1"/>
  <c r="F12" i="6" s="1"/>
  <c r="G12" i="6" s="1"/>
  <c r="D13" i="6"/>
  <c r="E13" i="6" s="1"/>
  <c r="F13" i="6" s="1"/>
  <c r="B8" i="6"/>
  <c r="B9" i="6"/>
  <c r="B10" i="6"/>
  <c r="B11" i="6"/>
  <c r="B12" i="6"/>
  <c r="B13" i="6"/>
  <c r="E47" i="4"/>
  <c r="F47" i="4"/>
  <c r="G47" i="4"/>
  <c r="D47" i="4"/>
  <c r="D44" i="3"/>
  <c r="E44" i="3"/>
  <c r="F44" i="3"/>
  <c r="G44" i="3"/>
  <c r="G27" i="11" l="1"/>
  <c r="F27" i="11"/>
  <c r="E27" i="11"/>
  <c r="D27" i="11"/>
  <c r="D63" i="11"/>
  <c r="E63" i="11" s="1"/>
  <c r="F63" i="11" s="1"/>
  <c r="G60" i="4"/>
  <c r="F60" i="4"/>
  <c r="E60" i="4"/>
  <c r="D60" i="4"/>
  <c r="F36" i="11"/>
  <c r="G36" i="11" s="1"/>
  <c r="D60" i="8"/>
  <c r="E60" i="8" s="1"/>
  <c r="F60" i="8" s="1"/>
  <c r="G60" i="8" s="1"/>
  <c r="B53" i="8"/>
  <c r="B54" i="8"/>
  <c r="B55" i="8"/>
  <c r="B56" i="8"/>
  <c r="B57" i="8"/>
  <c r="B58" i="8"/>
  <c r="B59" i="8"/>
  <c r="B60" i="8"/>
  <c r="B61" i="8"/>
  <c r="B33" i="9"/>
  <c r="B34" i="9"/>
  <c r="B35" i="9"/>
  <c r="B32" i="6"/>
  <c r="B33" i="6"/>
  <c r="B34" i="6"/>
  <c r="B35" i="6"/>
  <c r="B11" i="7" l="1"/>
  <c r="D63" i="6"/>
  <c r="E63" i="6" s="1"/>
  <c r="F63" i="6" s="1"/>
  <c r="G49" i="9"/>
  <c r="B62" i="8"/>
  <c r="B58" i="10"/>
  <c r="B15" i="10"/>
  <c r="B5" i="10"/>
  <c r="B6" i="10"/>
  <c r="B5" i="7"/>
  <c r="B6" i="7"/>
  <c r="B4" i="7"/>
  <c r="B54" i="6"/>
  <c r="B55" i="6"/>
  <c r="B56" i="6"/>
  <c r="B57" i="6"/>
  <c r="D12" i="3" l="1"/>
  <c r="E34" i="5"/>
  <c r="F34" i="5"/>
  <c r="G34" i="5"/>
  <c r="E47" i="5"/>
  <c r="F47" i="5"/>
  <c r="G47" i="5"/>
  <c r="D47" i="5" l="1"/>
  <c r="G26" i="11" l="1"/>
  <c r="F26" i="11"/>
  <c r="E26" i="11"/>
  <c r="D26" i="11"/>
  <c r="G24" i="3"/>
  <c r="E39" i="9" l="1"/>
  <c r="D12" i="9"/>
  <c r="E12" i="9" s="1"/>
  <c r="F12" i="9" s="1"/>
  <c r="G12" i="9" s="1"/>
  <c r="D13" i="9"/>
  <c r="E13" i="9" s="1"/>
  <c r="F13" i="9" s="1"/>
  <c r="D62" i="11"/>
  <c r="E62" i="11" s="1"/>
  <c r="F62" i="11" s="1"/>
  <c r="G62" i="11" s="1"/>
  <c r="D52" i="8"/>
  <c r="E52" i="8" s="1"/>
  <c r="F52" i="8" s="1"/>
  <c r="G52" i="8" s="1"/>
  <c r="B17" i="11"/>
  <c r="B5" i="11"/>
  <c r="B6" i="11"/>
  <c r="B7" i="11"/>
  <c r="B8" i="11"/>
  <c r="B11" i="11"/>
  <c r="B12" i="11"/>
  <c r="B56" i="10"/>
  <c r="B57" i="10"/>
  <c r="B56" i="7"/>
  <c r="B57" i="7"/>
  <c r="B23" i="10"/>
  <c r="B9" i="10"/>
  <c r="B10" i="10"/>
  <c r="B9" i="7"/>
  <c r="B10" i="7"/>
  <c r="B60" i="6"/>
  <c r="B62" i="6"/>
  <c r="B63" i="6"/>
  <c r="D34" i="5" l="1"/>
  <c r="D53" i="11" l="1"/>
  <c r="E53" i="11" s="1"/>
  <c r="F53" i="11" s="1"/>
  <c r="G53" i="11" s="1"/>
  <c r="B53" i="11"/>
  <c r="B31" i="11"/>
  <c r="D13" i="11"/>
  <c r="E13" i="11" s="1"/>
  <c r="F13" i="11" s="1"/>
  <c r="D12" i="11"/>
  <c r="E12" i="11" s="1"/>
  <c r="F12" i="11" s="1"/>
  <c r="G12" i="11" s="1"/>
  <c r="D4" i="11"/>
  <c r="E4" i="11" s="1"/>
  <c r="B4" i="11"/>
  <c r="A2" i="11"/>
  <c r="D50" i="10"/>
  <c r="E50" i="10" s="1"/>
  <c r="F50" i="10" s="1"/>
  <c r="G50" i="10" s="1"/>
  <c r="B50" i="10"/>
  <c r="B28" i="10"/>
  <c r="D11" i="10"/>
  <c r="E11" i="10" s="1"/>
  <c r="F11" i="10" s="1"/>
  <c r="D10" i="10"/>
  <c r="E10" i="10" s="1"/>
  <c r="F10" i="10" s="1"/>
  <c r="G10" i="10" s="1"/>
  <c r="D4" i="10"/>
  <c r="B4" i="10"/>
  <c r="A2" i="10"/>
  <c r="D53" i="9"/>
  <c r="E53" i="9" s="1"/>
  <c r="F53" i="9" s="1"/>
  <c r="G53" i="9" s="1"/>
  <c r="B53" i="9"/>
  <c r="A2" i="9"/>
  <c r="D64" i="9" l="1"/>
  <c r="D25" i="10"/>
  <c r="D47" i="10"/>
  <c r="D50" i="9"/>
  <c r="D34" i="10"/>
  <c r="D12" i="10"/>
  <c r="E37" i="11"/>
  <c r="E50" i="11"/>
  <c r="E28" i="11"/>
  <c r="D14" i="11"/>
  <c r="D37" i="11"/>
  <c r="F4" i="11"/>
  <c r="D28" i="11"/>
  <c r="D50" i="11"/>
  <c r="E59" i="10"/>
  <c r="E4" i="10"/>
  <c r="D59" i="10"/>
  <c r="E14" i="9"/>
  <c r="E27" i="9"/>
  <c r="E36" i="9"/>
  <c r="D36" i="9"/>
  <c r="D14" i="9"/>
  <c r="D27" i="9"/>
  <c r="D60" i="10" l="1"/>
  <c r="D65" i="9"/>
  <c r="E14" i="11"/>
  <c r="F37" i="11"/>
  <c r="E50" i="9"/>
  <c r="F14" i="11"/>
  <c r="G4" i="11"/>
  <c r="G14" i="11" s="1"/>
  <c r="F28" i="11"/>
  <c r="G28" i="11"/>
  <c r="G37" i="11"/>
  <c r="F50" i="11"/>
  <c r="G50" i="11"/>
  <c r="E25" i="10"/>
  <c r="E34" i="10"/>
  <c r="E12" i="10"/>
  <c r="F4" i="10"/>
  <c r="E47" i="10"/>
  <c r="F59" i="10"/>
  <c r="G59" i="10"/>
  <c r="F27" i="9"/>
  <c r="G27" i="9"/>
  <c r="E64" i="9"/>
  <c r="F36" i="9"/>
  <c r="G36" i="9"/>
  <c r="F14" i="9"/>
  <c r="G14" i="9"/>
  <c r="G50" i="9"/>
  <c r="F50" i="9"/>
  <c r="D10" i="7"/>
  <c r="D32" i="3"/>
  <c r="E60" i="10" l="1"/>
  <c r="E65" i="9"/>
  <c r="E10" i="7"/>
  <c r="F10" i="7" s="1"/>
  <c r="G10" i="7" s="1"/>
  <c r="F47" i="10"/>
  <c r="G47" i="10"/>
  <c r="F34" i="10"/>
  <c r="G34" i="10"/>
  <c r="G4" i="10"/>
  <c r="G12" i="10" s="1"/>
  <c r="F12" i="10"/>
  <c r="F25" i="10"/>
  <c r="G25" i="10"/>
  <c r="G64" i="9"/>
  <c r="G65" i="9" s="1"/>
  <c r="F64" i="9"/>
  <c r="F65" i="9" s="1"/>
  <c r="G60" i="10" l="1"/>
  <c r="F60" i="10"/>
  <c r="D57" i="7"/>
  <c r="E57" i="7" s="1"/>
  <c r="F57" i="7" s="1"/>
  <c r="D62" i="6" l="1"/>
  <c r="E62" i="6" s="1"/>
  <c r="F62" i="6" s="1"/>
  <c r="G62" i="6" s="1"/>
  <c r="B53" i="6" l="1"/>
  <c r="D53" i="6"/>
  <c r="E53" i="6" s="1"/>
  <c r="F53" i="6" s="1"/>
  <c r="G53" i="6" s="1"/>
  <c r="D60" i="5"/>
  <c r="E60" i="5"/>
  <c r="F60" i="5"/>
  <c r="G60" i="5"/>
  <c r="G64" i="6" l="1"/>
  <c r="D64" i="6"/>
  <c r="A2" i="8"/>
  <c r="A2" i="7"/>
  <c r="A2" i="6"/>
  <c r="F64" i="6" l="1"/>
  <c r="E64" i="6"/>
  <c r="D55" i="3" l="1"/>
  <c r="B52" i="8" l="1"/>
  <c r="B30" i="8"/>
  <c r="B4" i="8"/>
  <c r="E30" i="8"/>
  <c r="F30" i="8" s="1"/>
  <c r="G30" i="8" s="1"/>
  <c r="D12" i="8"/>
  <c r="E12" i="8" s="1"/>
  <c r="F12" i="8" s="1"/>
  <c r="G12" i="8" s="1"/>
  <c r="D13" i="8"/>
  <c r="E13" i="8" s="1"/>
  <c r="F13" i="8" s="1"/>
  <c r="D4" i="8"/>
  <c r="D49" i="7"/>
  <c r="D28" i="7"/>
  <c r="E28" i="7" s="1"/>
  <c r="F28" i="7" s="1"/>
  <c r="G28" i="7" s="1"/>
  <c r="D11" i="7"/>
  <c r="D4" i="7"/>
  <c r="E4" i="7" s="1"/>
  <c r="F4" i="7" s="1"/>
  <c r="B28" i="7"/>
  <c r="E49" i="7" l="1"/>
  <c r="F49" i="7" s="1"/>
  <c r="G49" i="7" s="1"/>
  <c r="E4" i="8"/>
  <c r="D14" i="8"/>
  <c r="D27" i="8"/>
  <c r="E11" i="7"/>
  <c r="F11" i="7" s="1"/>
  <c r="D12" i="7"/>
  <c r="D33" i="7"/>
  <c r="G4" i="7"/>
  <c r="D50" i="6"/>
  <c r="F4" i="8" l="1"/>
  <c r="E14" i="8"/>
  <c r="E27" i="8"/>
  <c r="E12" i="7"/>
  <c r="G14" i="6"/>
  <c r="E14" i="6"/>
  <c r="D14" i="6"/>
  <c r="G4" i="8" l="1"/>
  <c r="G14" i="8" s="1"/>
  <c r="F14" i="8"/>
  <c r="G27" i="8"/>
  <c r="F27" i="8"/>
  <c r="G63" i="8"/>
  <c r="G12" i="7"/>
  <c r="F12" i="7"/>
  <c r="F14" i="6"/>
  <c r="G36" i="8" l="1"/>
  <c r="F36" i="8"/>
  <c r="E36" i="8"/>
  <c r="D36" i="8"/>
  <c r="D14" i="4"/>
  <c r="E14" i="4"/>
  <c r="F14" i="4"/>
  <c r="G14" i="4"/>
  <c r="D27" i="4"/>
  <c r="E27" i="4"/>
  <c r="F27" i="4"/>
  <c r="G27" i="4"/>
  <c r="D35" i="4"/>
  <c r="E35" i="4"/>
  <c r="F35" i="4"/>
  <c r="G35" i="4"/>
  <c r="G58" i="7"/>
  <c r="F58" i="7"/>
  <c r="E58" i="7"/>
  <c r="D58" i="7"/>
  <c r="G46" i="7"/>
  <c r="F46" i="7"/>
  <c r="E46" i="7"/>
  <c r="D46" i="7"/>
  <c r="G33" i="7"/>
  <c r="F33" i="7"/>
  <c r="E33" i="7"/>
  <c r="G25" i="7"/>
  <c r="F25" i="7"/>
  <c r="E25" i="7"/>
  <c r="D25" i="7"/>
  <c r="G50" i="6"/>
  <c r="F50" i="6"/>
  <c r="E50" i="6"/>
  <c r="G36" i="6"/>
  <c r="F36" i="6"/>
  <c r="E36" i="6"/>
  <c r="D36" i="6"/>
  <c r="G27" i="6"/>
  <c r="F27" i="6"/>
  <c r="E27" i="6"/>
  <c r="D27" i="6"/>
  <c r="F65" i="6" l="1"/>
  <c r="E65" i="6"/>
  <c r="G65" i="6"/>
  <c r="F59" i="7"/>
  <c r="G59" i="7"/>
  <c r="E59" i="7"/>
  <c r="D59" i="7"/>
  <c r="D65" i="6"/>
  <c r="G64" i="8"/>
  <c r="G61" i="4"/>
  <c r="G55" i="3"/>
  <c r="F55" i="3"/>
  <c r="E55" i="3"/>
  <c r="G32" i="3"/>
  <c r="F32" i="3"/>
  <c r="E32" i="3"/>
  <c r="F24" i="3"/>
  <c r="E24" i="3"/>
  <c r="D24" i="3"/>
  <c r="D56" i="3" l="1"/>
  <c r="G12" i="3"/>
  <c r="G56" i="3" s="1"/>
  <c r="F12" i="3"/>
  <c r="F56" i="3" s="1"/>
  <c r="E12" i="3"/>
  <c r="E56" i="3" s="1"/>
  <c r="G14" i="5"/>
  <c r="F14" i="5"/>
  <c r="E14" i="5"/>
  <c r="D14" i="5"/>
  <c r="G26" i="5" l="1"/>
  <c r="G62" i="5" s="1"/>
  <c r="F26" i="5"/>
  <c r="F62" i="5" s="1"/>
  <c r="E26" i="5"/>
  <c r="E62" i="5" s="1"/>
  <c r="D26" i="5"/>
  <c r="D62" i="5" s="1"/>
  <c r="E61" i="4"/>
  <c r="F63" i="8"/>
  <c r="F64" i="8" s="1"/>
  <c r="E63" i="8"/>
  <c r="E64" i="8" s="1"/>
  <c r="D63" i="8"/>
  <c r="D64" i="8" s="1"/>
  <c r="F61" i="4"/>
  <c r="D61" i="4"/>
  <c r="D64" i="11"/>
  <c r="D65" i="11" s="1"/>
  <c r="E64" i="11" l="1"/>
  <c r="E65" i="11" s="1"/>
  <c r="G64" i="11" l="1"/>
  <c r="G65" i="11" s="1"/>
  <c r="F64" i="11"/>
  <c r="F65" i="11" s="1"/>
</calcChain>
</file>

<file path=xl/sharedStrings.xml><?xml version="1.0" encoding="utf-8"?>
<sst xmlns="http://schemas.openxmlformats.org/spreadsheetml/2006/main" count="756" uniqueCount="124">
  <si>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</si>
  <si>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</si>
  <si>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</si>
  <si>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</si>
  <si>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</si>
  <si>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</si>
  <si>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</si>
  <si>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Riis, aurutatud</t>
  </si>
  <si>
    <t>Salatikaste</t>
  </si>
  <si>
    <t>Seemnesegu</t>
  </si>
  <si>
    <t>Kokku:</t>
  </si>
  <si>
    <t>Teisipäev</t>
  </si>
  <si>
    <t>PRIA Piimatooted (piim, keefir)</t>
  </si>
  <si>
    <t>Pirn (PRIA)</t>
  </si>
  <si>
    <t>Kolmapäev</t>
  </si>
  <si>
    <t>Neljapäev</t>
  </si>
  <si>
    <t xml:space="preserve">Õun (PRIA) </t>
  </si>
  <si>
    <t>Reede</t>
  </si>
  <si>
    <t>Tatar, aurutatud</t>
  </si>
  <si>
    <t>Porgand (PRIA)</t>
  </si>
  <si>
    <t>NÄDALA KESKMINE KOKKU:</t>
  </si>
  <si>
    <t>Menüü kaloraaž on arvestatud II vanuseastmele.</t>
  </si>
  <si>
    <t>PRIA KOOLIPIIMA JA PUU-JA KÖÖGIVILJA PAKUME IGA PÄEV</t>
  </si>
  <si>
    <t xml:space="preserve">Riis, aurutatud </t>
  </si>
  <si>
    <t>Õun (PRIA)</t>
  </si>
  <si>
    <t xml:space="preserve">Porgand (PRIA) </t>
  </si>
  <si>
    <t>Menüü kaloraaž on arvestatud I vanuseastmele.</t>
  </si>
  <si>
    <t>Pirn</t>
  </si>
  <si>
    <t>Porgand</t>
  </si>
  <si>
    <t>Menüü kaloraaž on arvestatud III vanuseastmele.</t>
  </si>
  <si>
    <t>PRIA KOOLIPIIMA  PAKUME IGA PÄEV</t>
  </si>
  <si>
    <t>Õun</t>
  </si>
  <si>
    <t>PRIA KOOLIPIIMA PAKUME IGA PÄEV</t>
  </si>
  <si>
    <t xml:space="preserve">Kapsas, valge/punane (PRIA) </t>
  </si>
  <si>
    <t>Kapsas, valge/punane</t>
  </si>
  <si>
    <t>Teavet menüüs sisalduvate allergeenide kohta küsi söökla personalilt.</t>
  </si>
  <si>
    <t>Piima-muna-taimetoit</t>
  </si>
  <si>
    <t>Hapukoor (L)</t>
  </si>
  <si>
    <t>Punase kapsa salat virsikuga</t>
  </si>
  <si>
    <t>PRIA Piimatooted (piim, keefir) (L)</t>
  </si>
  <si>
    <t>Täisterapasta/pasta (G)</t>
  </si>
  <si>
    <t>PRIA Piimatooted (piim, keefir ) (L)</t>
  </si>
  <si>
    <t>Rukkileiva- ja sepikutoodete valik (G)</t>
  </si>
  <si>
    <t>Kartulipüree (L)</t>
  </si>
  <si>
    <t>Soe valge kaste (G, L)</t>
  </si>
  <si>
    <t xml:space="preserve">Sisaldab G-gluteeni L-laktoosi </t>
  </si>
  <si>
    <t>Porgandi-apelsinisalat</t>
  </si>
  <si>
    <t>Hiina kapsa salat paprikaga</t>
  </si>
  <si>
    <t>Mustika-kaerajook (L, G)</t>
  </si>
  <si>
    <t>Porgand, hernes, porrulauk</t>
  </si>
  <si>
    <t>Böfstrooganov (G, L)</t>
  </si>
  <si>
    <t>Kartul, aurutatud</t>
  </si>
  <si>
    <t xml:space="preserve">Rukkileiva- ja sepikutoodete valik </t>
  </si>
  <si>
    <t>Kaalikas (PRIA)</t>
  </si>
  <si>
    <t>PRIA Piimatooted (piim, keefir )</t>
  </si>
  <si>
    <t>Bolognese kaste</t>
  </si>
  <si>
    <t>Kapsa-maisi-paprikasalat</t>
  </si>
  <si>
    <t>Ühepajatoit sealihaga</t>
  </si>
  <si>
    <t>Valge redis, aedoad, porgand</t>
  </si>
  <si>
    <t>Soe koorekaste (G, L)</t>
  </si>
  <si>
    <t>Pastinaak, šampinjonid, hapukurk</t>
  </si>
  <si>
    <t>Kanapasta juustuga (G, L)</t>
  </si>
  <si>
    <t>Ürdised ahjuköögiviljad</t>
  </si>
  <si>
    <t xml:space="preserve">Tomatikaste </t>
  </si>
  <si>
    <t>Punane kapsas, pirn, brokoli (aurutatud)</t>
  </si>
  <si>
    <t>Kapsa salat paprika ja tilliga</t>
  </si>
  <si>
    <t xml:space="preserve">Peet, hapukurk, oad </t>
  </si>
  <si>
    <t>Ürdi-jogurtikaste (L)</t>
  </si>
  <si>
    <t>Hiina kapsa-avokaado-tomatisalat</t>
  </si>
  <si>
    <t>Valge redis, mais, punane kapsas</t>
  </si>
  <si>
    <t>Tee kuivatatud puuviljadega</t>
  </si>
  <si>
    <t>Porgandi-mangosalat</t>
  </si>
  <si>
    <t>Redis, hernes, porrulauk</t>
  </si>
  <si>
    <t>Pannkook moosiga (G, L)</t>
  </si>
  <si>
    <t>Ahjuköögiviljad</t>
  </si>
  <si>
    <t xml:space="preserve">Mais, sojauba, pastinaak </t>
  </si>
  <si>
    <t>Hiina kapsa salat tomati ja spinatiga</t>
  </si>
  <si>
    <t>Kõrvits, porgand, roheline sibul</t>
  </si>
  <si>
    <t>Köögiviljaraguu</t>
  </si>
  <si>
    <t>Raguu sealiha ja köögiviljadega (G)</t>
  </si>
  <si>
    <t>Panna cotta mangopüreega (L)</t>
  </si>
  <si>
    <t>Nuikapsas, mais, roheline sibul</t>
  </si>
  <si>
    <t>Pastinaak, hapukurk, kikerherned</t>
  </si>
  <si>
    <t>Peet, roheline hernes, redis</t>
  </si>
  <si>
    <t>Kalkuniguljašš (G, L)</t>
  </si>
  <si>
    <t>Kapsa-paprikasalat</t>
  </si>
  <si>
    <t>Paneeritud ahjukala (G)</t>
  </si>
  <si>
    <t>Kanalihapada värviliste köögiviljadega (G)</t>
  </si>
  <si>
    <t>Kaalikas</t>
  </si>
  <si>
    <t>Porgand, hernes, redis</t>
  </si>
  <si>
    <t>Punapeedisalat</t>
  </si>
  <si>
    <t>Jogurti-leivakreem moosiga (G,L)</t>
  </si>
  <si>
    <t>Kalafilee juurviljadega tomatikastmes</t>
  </si>
  <si>
    <t>Riis, keedetud (G)</t>
  </si>
  <si>
    <t xml:space="preserve">Porgandisalat </t>
  </si>
  <si>
    <t>Kapsas, valge (PRIA)</t>
  </si>
  <si>
    <t>Hiina kapsa salat virsikuga</t>
  </si>
  <si>
    <t>Koolilõuna 01.04-05.04.2024</t>
  </si>
  <si>
    <t>Kapsasalat kurgiga</t>
  </si>
  <si>
    <t>Frikadellisupp  (G)</t>
  </si>
  <si>
    <t>Kalasupp</t>
  </si>
  <si>
    <t>Kanaliha tükid koorekastmes (L, G)</t>
  </si>
  <si>
    <t>Porgandisalat</t>
  </si>
  <si>
    <t>Hakklihapall riisiga</t>
  </si>
  <si>
    <t>Koorekaste (L, G)</t>
  </si>
  <si>
    <t>Peakapsas, pastinaak, mais</t>
  </si>
  <si>
    <t>Koolilõuna 08.04-12.04.2024</t>
  </si>
  <si>
    <t>Pirn  (PRIA)</t>
  </si>
  <si>
    <t>Koolilõuna 15.04-19.04.2024</t>
  </si>
  <si>
    <t>Pasta hakklihaga (L, G)</t>
  </si>
  <si>
    <t>Kanapada baklažaani ja paprikaga</t>
  </si>
  <si>
    <t xml:space="preserve">Kapsasalat </t>
  </si>
  <si>
    <t xml:space="preserve">Pirn (PRIA) </t>
  </si>
  <si>
    <t xml:space="preserve">Borš </t>
  </si>
  <si>
    <t xml:space="preserve">Kana - riisiroog karriga </t>
  </si>
  <si>
    <t>Jogurtikaste</t>
  </si>
  <si>
    <t>Kaalikas, uba, kapsas</t>
  </si>
  <si>
    <t xml:space="preserve">Pannkook moosiga (G, L) </t>
  </si>
  <si>
    <t>Kanasupp</t>
  </si>
  <si>
    <t>Peet, hapukapsas</t>
  </si>
  <si>
    <t>Tex-Mex pasta veisehakklihaga (G, L)</t>
  </si>
  <si>
    <t>Koolilõuna 29.04-03.05.2024</t>
  </si>
  <si>
    <t>Kalatükid koorekastmes</t>
  </si>
  <si>
    <t>Kartul aurutatud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</si>
</sst>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0.00;[Red]0.00"/>
  </numFmts>
  <fonts count="41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b/>
      <sz val="12"/>
      <color indexed="10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8"/>
      <color indexed="10"/>
      <name val="Calibri"/>
      <family val="2"/>
      <charset val="186"/>
    </font>
    <font>
      <b/>
      <sz val="12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z val="12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rgb="FFFF0000"/>
      <name val="Calibri"/>
      <family val="2"/>
      <charset val="186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FF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2" borderId="0" xfId="0" applyFont="1" applyFill="1"/>
    <xf numFmtId="0" fontId="4" fillId="2" borderId="0" xfId="0" applyFont="1" applyFill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6" fillId="0" borderId="0" xfId="0" applyFont="1"/>
    <xf numFmtId="2" fontId="15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16" fillId="0" borderId="0" xfId="0" applyNumberFormat="1" applyFont="1"/>
    <xf numFmtId="2" fontId="19" fillId="0" borderId="0" xfId="0" applyNumberFormat="1" applyFont="1" applyAlignment="1">
      <alignment horizontal="right" wrapText="1"/>
    </xf>
    <xf numFmtId="2" fontId="11" fillId="2" borderId="4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2" fontId="15" fillId="2" borderId="1" xfId="0" applyNumberFormat="1" applyFont="1" applyFill="1" applyBorder="1" applyAlignment="1">
      <alignment horizontal="right" wrapText="1"/>
    </xf>
    <xf numFmtId="49" fontId="15" fillId="2" borderId="0" xfId="0" applyNumberFormat="1" applyFont="1" applyFill="1" applyAlignment="1">
      <alignment wrapText="1"/>
    </xf>
    <xf numFmtId="2" fontId="15" fillId="2" borderId="0" xfId="0" applyNumberFormat="1" applyFont="1" applyFill="1" applyAlignment="1">
      <alignment wrapText="1"/>
    </xf>
    <xf numFmtId="0" fontId="10" fillId="2" borderId="0" xfId="0" applyFont="1" applyFill="1"/>
    <xf numFmtId="164" fontId="21" fillId="2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wrapText="1"/>
    </xf>
    <xf numFmtId="49" fontId="15" fillId="0" borderId="4" xfId="0" applyNumberFormat="1" applyFont="1" applyBorder="1" applyAlignment="1">
      <alignment wrapText="1"/>
    </xf>
    <xf numFmtId="2" fontId="15" fillId="0" borderId="4" xfId="0" applyNumberFormat="1" applyFont="1" applyBorder="1" applyAlignment="1">
      <alignment wrapText="1"/>
    </xf>
    <xf numFmtId="49" fontId="15" fillId="0" borderId="0" xfId="0" applyNumberFormat="1" applyFont="1" applyAlignment="1">
      <alignment wrapText="1"/>
    </xf>
    <xf numFmtId="49" fontId="15" fillId="0" borderId="5" xfId="0" applyNumberFormat="1" applyFont="1" applyBorder="1" applyAlignment="1">
      <alignment wrapText="1"/>
    </xf>
    <xf numFmtId="164" fontId="21" fillId="0" borderId="4" xfId="0" applyNumberFormat="1" applyFont="1" applyBorder="1" applyAlignment="1">
      <alignment horizontal="right"/>
    </xf>
    <xf numFmtId="0" fontId="14" fillId="0" borderId="4" xfId="0" applyFont="1" applyBorder="1"/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Border="1"/>
    <xf numFmtId="2" fontId="15" fillId="0" borderId="4" xfId="0" applyNumberFormat="1" applyFont="1" applyBorder="1" applyAlignment="1">
      <alignment horizontal="right" wrapText="1"/>
    </xf>
    <xf numFmtId="49" fontId="17" fillId="0" borderId="4" xfId="0" applyNumberFormat="1" applyFont="1" applyBorder="1" applyAlignment="1">
      <alignment wrapText="1"/>
    </xf>
    <xf numFmtId="49" fontId="8" fillId="5" borderId="4" xfId="0" applyNumberFormat="1" applyFont="1" applyFill="1" applyBorder="1" applyAlignment="1">
      <alignment wrapText="1"/>
    </xf>
    <xf numFmtId="49" fontId="18" fillId="5" borderId="4" xfId="0" applyNumberFormat="1" applyFont="1" applyFill="1" applyBorder="1" applyAlignment="1">
      <alignment horizontal="right" wrapText="1"/>
    </xf>
    <xf numFmtId="2" fontId="11" fillId="5" borderId="4" xfId="0" applyNumberFormat="1" applyFont="1" applyFill="1" applyBorder="1" applyAlignment="1">
      <alignment wrapText="1"/>
    </xf>
    <xf numFmtId="2" fontId="19" fillId="5" borderId="4" xfId="0" applyNumberFormat="1" applyFont="1" applyFill="1" applyBorder="1" applyAlignment="1">
      <alignment wrapText="1"/>
    </xf>
    <xf numFmtId="49" fontId="15" fillId="5" borderId="4" xfId="0" applyNumberFormat="1" applyFont="1" applyFill="1" applyBorder="1" applyAlignment="1">
      <alignment wrapText="1"/>
    </xf>
    <xf numFmtId="2" fontId="19" fillId="0" borderId="4" xfId="0" applyNumberFormat="1" applyFont="1" applyBorder="1" applyAlignment="1">
      <alignment wrapText="1"/>
    </xf>
    <xf numFmtId="2" fontId="19" fillId="5" borderId="6" xfId="0" applyNumberFormat="1" applyFont="1" applyFill="1" applyBorder="1" applyAlignment="1">
      <alignment wrapText="1"/>
    </xf>
    <xf numFmtId="2" fontId="15" fillId="0" borderId="5" xfId="0" applyNumberFormat="1" applyFont="1" applyBorder="1" applyAlignment="1">
      <alignment wrapText="1"/>
    </xf>
    <xf numFmtId="0" fontId="13" fillId="2" borderId="0" xfId="0" applyFont="1" applyFill="1"/>
    <xf numFmtId="0" fontId="16" fillId="2" borderId="0" xfId="0" applyFont="1" applyFill="1"/>
    <xf numFmtId="0" fontId="14" fillId="2" borderId="0" xfId="0" applyFont="1" applyFill="1"/>
    <xf numFmtId="2" fontId="16" fillId="2" borderId="0" xfId="0" applyNumberFormat="1" applyFont="1" applyFill="1" applyAlignment="1">
      <alignment wrapText="1"/>
    </xf>
    <xf numFmtId="164" fontId="14" fillId="2" borderId="4" xfId="0" applyNumberFormat="1" applyFont="1" applyFill="1" applyBorder="1" applyAlignment="1">
      <alignment horizontal="right"/>
    </xf>
    <xf numFmtId="0" fontId="22" fillId="0" borderId="0" xfId="0" applyFont="1"/>
    <xf numFmtId="2" fontId="20" fillId="5" borderId="4" xfId="0" applyNumberFormat="1" applyFont="1" applyFill="1" applyBorder="1" applyAlignment="1">
      <alignment wrapText="1"/>
    </xf>
    <xf numFmtId="49" fontId="19" fillId="5" borderId="4" xfId="0" applyNumberFormat="1" applyFont="1" applyFill="1" applyBorder="1" applyAlignment="1">
      <alignment horizontal="right" wrapText="1"/>
    </xf>
    <xf numFmtId="44" fontId="20" fillId="2" borderId="0" xfId="1" applyFont="1" applyFill="1"/>
    <xf numFmtId="0" fontId="22" fillId="2" borderId="0" xfId="0" applyFont="1" applyFill="1"/>
    <xf numFmtId="0" fontId="20" fillId="2" borderId="0" xfId="0" applyFont="1" applyFill="1"/>
    <xf numFmtId="49" fontId="15" fillId="0" borderId="8" xfId="0" applyNumberFormat="1" applyFont="1" applyBorder="1" applyAlignment="1">
      <alignment wrapText="1"/>
    </xf>
    <xf numFmtId="2" fontId="15" fillId="0" borderId="7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49" fontId="15" fillId="2" borderId="8" xfId="0" applyNumberFormat="1" applyFont="1" applyFill="1" applyBorder="1" applyAlignment="1">
      <alignment wrapText="1"/>
    </xf>
    <xf numFmtId="164" fontId="20" fillId="2" borderId="4" xfId="0" applyNumberFormat="1" applyFont="1" applyFill="1" applyBorder="1" applyAlignment="1">
      <alignment horizontal="right"/>
    </xf>
    <xf numFmtId="0" fontId="14" fillId="2" borderId="8" xfId="0" applyFont="1" applyFill="1" applyBorder="1"/>
    <xf numFmtId="0" fontId="14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49" fontId="8" fillId="5" borderId="8" xfId="0" applyNumberFormat="1" applyFont="1" applyFill="1" applyBorder="1" applyAlignment="1">
      <alignment wrapText="1"/>
    </xf>
    <xf numFmtId="2" fontId="16" fillId="5" borderId="8" xfId="0" applyNumberFormat="1" applyFont="1" applyFill="1" applyBorder="1" applyAlignment="1">
      <alignment wrapText="1"/>
    </xf>
    <xf numFmtId="2" fontId="20" fillId="5" borderId="8" xfId="0" applyNumberFormat="1" applyFont="1" applyFill="1" applyBorder="1" applyAlignment="1">
      <alignment wrapText="1"/>
    </xf>
    <xf numFmtId="0" fontId="14" fillId="0" borderId="8" xfId="0" applyFont="1" applyBorder="1"/>
    <xf numFmtId="49" fontId="15" fillId="5" borderId="8" xfId="0" applyNumberFormat="1" applyFont="1" applyFill="1" applyBorder="1" applyAlignment="1">
      <alignment wrapText="1"/>
    </xf>
    <xf numFmtId="0" fontId="14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/>
    <xf numFmtId="2" fontId="16" fillId="2" borderId="8" xfId="0" applyNumberFormat="1" applyFont="1" applyFill="1" applyBorder="1" applyAlignment="1">
      <alignment wrapText="1"/>
    </xf>
    <xf numFmtId="2" fontId="15" fillId="2" borderId="8" xfId="0" applyNumberFormat="1" applyFont="1" applyFill="1" applyBorder="1" applyAlignment="1">
      <alignment wrapText="1"/>
    </xf>
    <xf numFmtId="2" fontId="10" fillId="2" borderId="8" xfId="0" applyNumberFormat="1" applyFont="1" applyFill="1" applyBorder="1" applyAlignment="1">
      <alignment wrapText="1"/>
    </xf>
    <xf numFmtId="0" fontId="14" fillId="2" borderId="8" xfId="0" applyFont="1" applyFill="1" applyBorder="1" applyAlignment="1">
      <alignment horizontal="left" vertical="center"/>
    </xf>
    <xf numFmtId="0" fontId="16" fillId="2" borderId="8" xfId="0" applyFont="1" applyFill="1" applyBorder="1"/>
    <xf numFmtId="44" fontId="8" fillId="5" borderId="8" xfId="1" applyFont="1" applyFill="1" applyBorder="1" applyAlignment="1">
      <alignment wrapText="1"/>
    </xf>
    <xf numFmtId="44" fontId="20" fillId="5" borderId="8" xfId="1" applyFont="1" applyFill="1" applyBorder="1" applyAlignment="1">
      <alignment wrapText="1"/>
    </xf>
    <xf numFmtId="2" fontId="11" fillId="2" borderId="8" xfId="0" applyNumberFormat="1" applyFont="1" applyFill="1" applyBorder="1" applyAlignment="1">
      <alignment wrapText="1"/>
    </xf>
    <xf numFmtId="2" fontId="15" fillId="2" borderId="8" xfId="0" applyNumberFormat="1" applyFont="1" applyFill="1" applyBorder="1" applyAlignment="1">
      <alignment horizontal="right" wrapText="1"/>
    </xf>
    <xf numFmtId="49" fontId="16" fillId="0" borderId="8" xfId="0" applyNumberFormat="1" applyFont="1" applyBorder="1"/>
    <xf numFmtId="2" fontId="20" fillId="5" borderId="9" xfId="0" applyNumberFormat="1" applyFont="1" applyFill="1" applyBorder="1" applyAlignment="1">
      <alignment wrapText="1"/>
    </xf>
    <xf numFmtId="0" fontId="14" fillId="2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 wrapText="1"/>
    </xf>
    <xf numFmtId="0" fontId="16" fillId="2" borderId="12" xfId="0" applyFont="1" applyFill="1" applyBorder="1"/>
    <xf numFmtId="49" fontId="15" fillId="2" borderId="9" xfId="0" applyNumberFormat="1" applyFont="1" applyFill="1" applyBorder="1" applyAlignment="1">
      <alignment wrapText="1"/>
    </xf>
    <xf numFmtId="0" fontId="14" fillId="2" borderId="12" xfId="0" applyFont="1" applyFill="1" applyBorder="1" applyAlignment="1">
      <alignment horizontal="left" vertical="center"/>
    </xf>
    <xf numFmtId="0" fontId="10" fillId="2" borderId="11" xfId="0" applyFont="1" applyFill="1" applyBorder="1"/>
    <xf numFmtId="2" fontId="16" fillId="2" borderId="9" xfId="0" applyNumberFormat="1" applyFont="1" applyFill="1" applyBorder="1" applyAlignment="1">
      <alignment wrapText="1"/>
    </xf>
    <xf numFmtId="49" fontId="15" fillId="2" borderId="10" xfId="0" applyNumberFormat="1" applyFont="1" applyFill="1" applyBorder="1" applyAlignment="1">
      <alignment wrapText="1"/>
    </xf>
    <xf numFmtId="49" fontId="19" fillId="5" borderId="15" xfId="0" applyNumberFormat="1" applyFont="1" applyFill="1" applyBorder="1" applyAlignment="1">
      <alignment horizontal="right" wrapText="1"/>
    </xf>
    <xf numFmtId="2" fontId="19" fillId="5" borderId="16" xfId="0" applyNumberFormat="1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2" fontId="15" fillId="2" borderId="16" xfId="0" applyNumberFormat="1" applyFont="1" applyFill="1" applyBorder="1" applyAlignment="1">
      <alignment horizontal="right" wrapText="1"/>
    </xf>
    <xf numFmtId="2" fontId="15" fillId="2" borderId="16" xfId="0" applyNumberFormat="1" applyFont="1" applyFill="1" applyBorder="1" applyAlignment="1">
      <alignment wrapText="1"/>
    </xf>
    <xf numFmtId="2" fontId="15" fillId="0" borderId="16" xfId="0" applyNumberFormat="1" applyFont="1" applyBorder="1" applyAlignment="1">
      <alignment wrapText="1"/>
    </xf>
    <xf numFmtId="165" fontId="15" fillId="2" borderId="16" xfId="0" applyNumberFormat="1" applyFont="1" applyFill="1" applyBorder="1" applyAlignment="1">
      <alignment wrapText="1"/>
    </xf>
    <xf numFmtId="2" fontId="11" fillId="2" borderId="16" xfId="0" applyNumberFormat="1" applyFont="1" applyFill="1" applyBorder="1" applyAlignment="1">
      <alignment wrapText="1"/>
    </xf>
    <xf numFmtId="49" fontId="15" fillId="0" borderId="15" xfId="0" applyNumberFormat="1" applyFont="1" applyBorder="1" applyAlignment="1">
      <alignment wrapText="1"/>
    </xf>
    <xf numFmtId="0" fontId="10" fillId="2" borderId="15" xfId="0" applyFont="1" applyFill="1" applyBorder="1"/>
    <xf numFmtId="49" fontId="18" fillId="5" borderId="15" xfId="0" applyNumberFormat="1" applyFont="1" applyFill="1" applyBorder="1" applyAlignment="1">
      <alignment horizontal="right" wrapText="1"/>
    </xf>
    <xf numFmtId="2" fontId="15" fillId="0" borderId="11" xfId="0" applyNumberFormat="1" applyFont="1" applyBorder="1" applyAlignment="1">
      <alignment vertical="center"/>
    </xf>
    <xf numFmtId="2" fontId="19" fillId="5" borderId="20" xfId="0" applyNumberFormat="1" applyFont="1" applyFill="1" applyBorder="1" applyAlignment="1">
      <alignment wrapText="1"/>
    </xf>
    <xf numFmtId="49" fontId="15" fillId="0" borderId="21" xfId="0" applyNumberFormat="1" applyFont="1" applyBorder="1" applyAlignment="1">
      <alignment wrapText="1"/>
    </xf>
    <xf numFmtId="2" fontId="11" fillId="3" borderId="22" xfId="0" applyNumberFormat="1" applyFont="1" applyFill="1" applyBorder="1" applyAlignment="1">
      <alignment wrapText="1"/>
    </xf>
    <xf numFmtId="2" fontId="11" fillId="2" borderId="22" xfId="0" applyNumberFormat="1" applyFont="1" applyFill="1" applyBorder="1" applyAlignment="1">
      <alignment wrapText="1"/>
    </xf>
    <xf numFmtId="2" fontId="15" fillId="0" borderId="22" xfId="0" applyNumberFormat="1" applyFont="1" applyBorder="1" applyAlignment="1">
      <alignment wrapText="1"/>
    </xf>
    <xf numFmtId="2" fontId="15" fillId="2" borderId="22" xfId="0" applyNumberFormat="1" applyFont="1" applyFill="1" applyBorder="1" applyAlignment="1">
      <alignment wrapText="1"/>
    </xf>
    <xf numFmtId="44" fontId="19" fillId="5" borderId="21" xfId="1" applyFont="1" applyFill="1" applyBorder="1" applyAlignment="1">
      <alignment horizontal="right" wrapText="1"/>
    </xf>
    <xf numFmtId="2" fontId="15" fillId="2" borderId="22" xfId="0" applyNumberFormat="1" applyFont="1" applyFill="1" applyBorder="1" applyAlignment="1">
      <alignment horizontal="right" wrapText="1"/>
    </xf>
    <xf numFmtId="49" fontId="19" fillId="5" borderId="21" xfId="0" applyNumberFormat="1" applyFont="1" applyFill="1" applyBorder="1" applyAlignment="1">
      <alignment horizontal="right" wrapText="1"/>
    </xf>
    <xf numFmtId="2" fontId="11" fillId="2" borderId="20" xfId="0" applyNumberFormat="1" applyFont="1" applyFill="1" applyBorder="1" applyAlignment="1">
      <alignment wrapText="1"/>
    </xf>
    <xf numFmtId="49" fontId="10" fillId="0" borderId="21" xfId="0" applyNumberFormat="1" applyFont="1" applyBorder="1"/>
    <xf numFmtId="49" fontId="8" fillId="2" borderId="24" xfId="0" applyNumberFormat="1" applyFont="1" applyFill="1" applyBorder="1" applyAlignment="1">
      <alignment wrapText="1"/>
    </xf>
    <xf numFmtId="2" fontId="15" fillId="2" borderId="4" xfId="0" applyNumberFormat="1" applyFont="1" applyFill="1" applyBorder="1" applyAlignment="1">
      <alignment wrapText="1"/>
    </xf>
    <xf numFmtId="43" fontId="20" fillId="5" borderId="8" xfId="2" applyFont="1" applyFill="1" applyBorder="1" applyAlignment="1">
      <alignment wrapText="1"/>
    </xf>
    <xf numFmtId="0" fontId="23" fillId="0" borderId="0" xfId="0" applyFont="1"/>
    <xf numFmtId="0" fontId="23" fillId="2" borderId="0" xfId="0" applyFont="1" applyFill="1"/>
    <xf numFmtId="49" fontId="15" fillId="2" borderId="24" xfId="0" applyNumberFormat="1" applyFont="1" applyFill="1" applyBorder="1" applyAlignment="1">
      <alignment wrapText="1"/>
    </xf>
    <xf numFmtId="0" fontId="24" fillId="2" borderId="8" xfId="0" applyFont="1" applyFill="1" applyBorder="1"/>
    <xf numFmtId="0" fontId="24" fillId="2" borderId="8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/>
    <xf numFmtId="0" fontId="11" fillId="2" borderId="8" xfId="0" applyFont="1" applyFill="1" applyBorder="1"/>
    <xf numFmtId="2" fontId="11" fillId="3" borderId="16" xfId="0" applyNumberFormat="1" applyFont="1" applyFill="1" applyBorder="1" applyAlignment="1">
      <alignment wrapText="1"/>
    </xf>
    <xf numFmtId="2" fontId="19" fillId="5" borderId="8" xfId="0" applyNumberFormat="1" applyFont="1" applyFill="1" applyBorder="1" applyAlignment="1">
      <alignment wrapText="1"/>
    </xf>
    <xf numFmtId="0" fontId="28" fillId="2" borderId="0" xfId="0" applyFont="1" applyFill="1"/>
    <xf numFmtId="49" fontId="11" fillId="0" borderId="8" xfId="0" applyNumberFormat="1" applyFont="1" applyBorder="1"/>
    <xf numFmtId="0" fontId="24" fillId="2" borderId="9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center" vertical="center" wrapText="1"/>
    </xf>
    <xf numFmtId="0" fontId="26" fillId="2" borderId="0" xfId="0" applyFont="1" applyFill="1"/>
    <xf numFmtId="2" fontId="25" fillId="2" borderId="8" xfId="0" applyNumberFormat="1" applyFont="1" applyFill="1" applyBorder="1" applyAlignment="1">
      <alignment wrapText="1"/>
    </xf>
    <xf numFmtId="0" fontId="24" fillId="2" borderId="11" xfId="0" applyFont="1" applyFill="1" applyBorder="1" applyAlignment="1">
      <alignment horizontal="left" vertical="center"/>
    </xf>
    <xf numFmtId="0" fontId="11" fillId="2" borderId="12" xfId="0" applyFont="1" applyFill="1" applyBorder="1"/>
    <xf numFmtId="2" fontId="11" fillId="2" borderId="2" xfId="0" applyNumberFormat="1" applyFont="1" applyFill="1" applyBorder="1" applyAlignment="1">
      <alignment wrapText="1"/>
    </xf>
    <xf numFmtId="2" fontId="19" fillId="5" borderId="9" xfId="0" applyNumberFormat="1" applyFont="1" applyFill="1" applyBorder="1" applyAlignment="1">
      <alignment wrapText="1"/>
    </xf>
    <xf numFmtId="164" fontId="27" fillId="2" borderId="4" xfId="0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34" fillId="2" borderId="8" xfId="0" applyFont="1" applyFill="1" applyBorder="1"/>
    <xf numFmtId="0" fontId="34" fillId="0" borderId="11" xfId="0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 wrapText="1"/>
    </xf>
    <xf numFmtId="0" fontId="35" fillId="0" borderId="0" xfId="0" applyFont="1"/>
    <xf numFmtId="0" fontId="35" fillId="0" borderId="8" xfId="0" applyFont="1" applyBorder="1"/>
    <xf numFmtId="49" fontId="37" fillId="0" borderId="8" xfId="0" applyNumberFormat="1" applyFont="1" applyBorder="1" applyAlignment="1">
      <alignment wrapText="1"/>
    </xf>
    <xf numFmtId="2" fontId="37" fillId="0" borderId="16" xfId="0" applyNumberFormat="1" applyFont="1" applyBorder="1" applyAlignment="1">
      <alignment wrapText="1"/>
    </xf>
    <xf numFmtId="2" fontId="37" fillId="0" borderId="16" xfId="0" applyNumberFormat="1" applyFont="1" applyBorder="1" applyAlignment="1">
      <alignment horizontal="right" wrapText="1"/>
    </xf>
    <xf numFmtId="0" fontId="29" fillId="2" borderId="0" xfId="0" applyFont="1" applyFill="1"/>
    <xf numFmtId="49" fontId="31" fillId="5" borderId="8" xfId="0" applyNumberFormat="1" applyFont="1" applyFill="1" applyBorder="1" applyAlignment="1">
      <alignment wrapText="1"/>
    </xf>
    <xf numFmtId="2" fontId="29" fillId="5" borderId="8" xfId="0" applyNumberFormat="1" applyFont="1" applyFill="1" applyBorder="1" applyAlignment="1">
      <alignment wrapText="1"/>
    </xf>
    <xf numFmtId="2" fontId="30" fillId="5" borderId="8" xfId="0" applyNumberFormat="1" applyFont="1" applyFill="1" applyBorder="1" applyAlignment="1">
      <alignment wrapText="1"/>
    </xf>
    <xf numFmtId="49" fontId="37" fillId="0" borderId="0" xfId="0" applyNumberFormat="1" applyFont="1" applyAlignment="1">
      <alignment wrapText="1"/>
    </xf>
    <xf numFmtId="49" fontId="31" fillId="0" borderId="8" xfId="0" applyNumberFormat="1" applyFont="1" applyBorder="1" applyAlignment="1">
      <alignment wrapText="1"/>
    </xf>
    <xf numFmtId="49" fontId="37" fillId="5" borderId="8" xfId="0" applyNumberFormat="1" applyFont="1" applyFill="1" applyBorder="1" applyAlignment="1">
      <alignment wrapText="1"/>
    </xf>
    <xf numFmtId="0" fontId="34" fillId="0" borderId="8" xfId="0" applyFont="1" applyBorder="1"/>
    <xf numFmtId="0" fontId="34" fillId="0" borderId="12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wrapText="1"/>
    </xf>
    <xf numFmtId="49" fontId="37" fillId="0" borderId="15" xfId="0" applyNumberFormat="1" applyFont="1" applyBorder="1" applyAlignment="1">
      <alignment wrapText="1"/>
    </xf>
    <xf numFmtId="2" fontId="18" fillId="0" borderId="0" xfId="0" applyNumberFormat="1" applyFont="1" applyAlignment="1">
      <alignment horizontal="right" wrapText="1"/>
    </xf>
    <xf numFmtId="164" fontId="30" fillId="0" borderId="4" xfId="0" applyNumberFormat="1" applyFont="1" applyBorder="1" applyAlignment="1">
      <alignment horizontal="right"/>
    </xf>
    <xf numFmtId="0" fontId="36" fillId="0" borderId="0" xfId="0" applyFont="1"/>
    <xf numFmtId="0" fontId="38" fillId="0" borderId="0" xfId="0" applyFont="1"/>
    <xf numFmtId="0" fontId="39" fillId="0" borderId="0" xfId="0" applyFont="1"/>
    <xf numFmtId="0" fontId="35" fillId="2" borderId="8" xfId="0" applyFont="1" applyFill="1" applyBorder="1"/>
    <xf numFmtId="49" fontId="36" fillId="0" borderId="15" xfId="0" applyNumberFormat="1" applyFont="1" applyBorder="1" applyAlignment="1">
      <alignment wrapText="1"/>
    </xf>
    <xf numFmtId="2" fontId="37" fillId="2" borderId="16" xfId="0" applyNumberFormat="1" applyFont="1" applyFill="1" applyBorder="1" applyAlignment="1">
      <alignment wrapText="1"/>
    </xf>
    <xf numFmtId="49" fontId="37" fillId="2" borderId="8" xfId="0" applyNumberFormat="1" applyFont="1" applyFill="1" applyBorder="1" applyAlignment="1">
      <alignment wrapText="1"/>
    </xf>
    <xf numFmtId="2" fontId="37" fillId="0" borderId="4" xfId="0" applyNumberFormat="1" applyFont="1" applyBorder="1" applyAlignment="1">
      <alignment wrapText="1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 wrapText="1"/>
    </xf>
    <xf numFmtId="0" fontId="35" fillId="0" borderId="17" xfId="0" applyFont="1" applyBorder="1"/>
    <xf numFmtId="49" fontId="37" fillId="0" borderId="9" xfId="0" applyNumberFormat="1" applyFont="1" applyBorder="1" applyAlignment="1">
      <alignment wrapText="1"/>
    </xf>
    <xf numFmtId="2" fontId="37" fillId="0" borderId="14" xfId="0" applyNumberFormat="1" applyFont="1" applyBorder="1" applyAlignment="1">
      <alignment wrapText="1"/>
    </xf>
    <xf numFmtId="49" fontId="31" fillId="0" borderId="10" xfId="0" applyNumberFormat="1" applyFont="1" applyBorder="1" applyAlignment="1">
      <alignment wrapText="1"/>
    </xf>
    <xf numFmtId="49" fontId="37" fillId="0" borderId="4" xfId="0" applyNumberFormat="1" applyFont="1" applyBorder="1" applyAlignment="1">
      <alignment wrapText="1"/>
    </xf>
    <xf numFmtId="49" fontId="31" fillId="5" borderId="10" xfId="0" applyNumberFormat="1" applyFont="1" applyFill="1" applyBorder="1" applyAlignment="1">
      <alignment wrapText="1"/>
    </xf>
    <xf numFmtId="2" fontId="29" fillId="5" borderId="4" xfId="0" applyNumberFormat="1" applyFont="1" applyFill="1" applyBorder="1" applyAlignment="1">
      <alignment wrapText="1"/>
    </xf>
    <xf numFmtId="2" fontId="30" fillId="5" borderId="4" xfId="0" applyNumberFormat="1" applyFont="1" applyFill="1" applyBorder="1" applyAlignment="1">
      <alignment wrapText="1"/>
    </xf>
    <xf numFmtId="49" fontId="31" fillId="0" borderId="9" xfId="0" applyNumberFormat="1" applyFont="1" applyBorder="1" applyAlignment="1">
      <alignment wrapText="1"/>
    </xf>
    <xf numFmtId="49" fontId="37" fillId="5" borderId="4" xfId="0" applyNumberFormat="1" applyFont="1" applyFill="1" applyBorder="1" applyAlignment="1">
      <alignment wrapText="1"/>
    </xf>
    <xf numFmtId="2" fontId="37" fillId="2" borderId="4" xfId="0" applyNumberFormat="1" applyFont="1" applyFill="1" applyBorder="1" applyAlignment="1">
      <alignment wrapText="1"/>
    </xf>
    <xf numFmtId="49" fontId="37" fillId="5" borderId="10" xfId="0" applyNumberFormat="1" applyFont="1" applyFill="1" applyBorder="1" applyAlignment="1">
      <alignment wrapText="1"/>
    </xf>
    <xf numFmtId="49" fontId="31" fillId="0" borderId="4" xfId="0" applyNumberFormat="1" applyFont="1" applyBorder="1" applyAlignment="1">
      <alignment wrapText="1"/>
    </xf>
    <xf numFmtId="49" fontId="31" fillId="5" borderId="4" xfId="0" applyNumberFormat="1" applyFont="1" applyFill="1" applyBorder="1" applyAlignment="1">
      <alignment wrapText="1"/>
    </xf>
    <xf numFmtId="0" fontId="35" fillId="0" borderId="9" xfId="0" applyFont="1" applyBorder="1"/>
    <xf numFmtId="49" fontId="37" fillId="4" borderId="15" xfId="0" applyNumberFormat="1" applyFont="1" applyFill="1" applyBorder="1" applyAlignment="1">
      <alignment wrapText="1"/>
    </xf>
    <xf numFmtId="49" fontId="37" fillId="0" borderId="13" xfId="0" applyNumberFormat="1" applyFont="1" applyBorder="1" applyAlignment="1">
      <alignment wrapText="1"/>
    </xf>
    <xf numFmtId="164" fontId="30" fillId="0" borderId="5" xfId="0" applyNumberFormat="1" applyFont="1" applyBorder="1" applyAlignment="1">
      <alignment horizontal="right"/>
    </xf>
    <xf numFmtId="164" fontId="21" fillId="2" borderId="4" xfId="0" applyNumberFormat="1" applyFont="1" applyFill="1" applyBorder="1"/>
    <xf numFmtId="164" fontId="20" fillId="2" borderId="4" xfId="0" applyNumberFormat="1" applyFont="1" applyFill="1" applyBorder="1"/>
    <xf numFmtId="49" fontId="15" fillId="2" borderId="17" xfId="0" applyNumberFormat="1" applyFont="1" applyFill="1" applyBorder="1" applyAlignment="1">
      <alignment wrapText="1"/>
    </xf>
    <xf numFmtId="0" fontId="14" fillId="0" borderId="0" xfId="0" applyFont="1"/>
    <xf numFmtId="2" fontId="36" fillId="0" borderId="22" xfId="0" applyNumberFormat="1" applyFont="1" applyBorder="1" applyAlignment="1">
      <alignment wrapText="1"/>
    </xf>
    <xf numFmtId="49" fontId="8" fillId="5" borderId="6" xfId="0" applyNumberFormat="1" applyFont="1" applyFill="1" applyBorder="1" applyAlignment="1">
      <alignment wrapText="1"/>
    </xf>
    <xf numFmtId="49" fontId="18" fillId="5" borderId="6" xfId="0" applyNumberFormat="1" applyFont="1" applyFill="1" applyBorder="1" applyAlignment="1">
      <alignment horizontal="right" wrapText="1"/>
    </xf>
    <xf numFmtId="49" fontId="18" fillId="0" borderId="26" xfId="0" applyNumberFormat="1" applyFont="1" applyBorder="1" applyAlignment="1">
      <alignment wrapText="1"/>
    </xf>
    <xf numFmtId="2" fontId="36" fillId="0" borderId="8" xfId="0" applyNumberFormat="1" applyFont="1" applyBorder="1" applyAlignment="1">
      <alignment wrapText="1"/>
    </xf>
    <xf numFmtId="0" fontId="29" fillId="0" borderId="8" xfId="0" applyFont="1" applyBorder="1"/>
    <xf numFmtId="0" fontId="35" fillId="0" borderId="24" xfId="0" applyFont="1" applyBorder="1"/>
    <xf numFmtId="2" fontId="37" fillId="0" borderId="22" xfId="0" applyNumberFormat="1" applyFont="1" applyBorder="1" applyAlignment="1">
      <alignment wrapText="1"/>
    </xf>
    <xf numFmtId="49" fontId="36" fillId="0" borderId="8" xfId="0" applyNumberFormat="1" applyFont="1" applyBorder="1" applyAlignment="1">
      <alignment wrapText="1"/>
    </xf>
    <xf numFmtId="49" fontId="36" fillId="2" borderId="24" xfId="0" applyNumberFormat="1" applyFont="1" applyFill="1" applyBorder="1" applyAlignment="1">
      <alignment wrapText="1"/>
    </xf>
    <xf numFmtId="2" fontId="36" fillId="2" borderId="8" xfId="0" applyNumberFormat="1" applyFont="1" applyFill="1" applyBorder="1" applyAlignment="1">
      <alignment wrapText="1"/>
    </xf>
    <xf numFmtId="2" fontId="36" fillId="2" borderId="1" xfId="0" applyNumberFormat="1" applyFont="1" applyFill="1" applyBorder="1" applyAlignment="1">
      <alignment wrapText="1"/>
    </xf>
    <xf numFmtId="49" fontId="15" fillId="2" borderId="4" xfId="0" applyNumberFormat="1" applyFont="1" applyFill="1" applyBorder="1" applyAlignment="1">
      <alignment wrapText="1"/>
    </xf>
    <xf numFmtId="49" fontId="17" fillId="2" borderId="4" xfId="0" applyNumberFormat="1" applyFont="1" applyFill="1" applyBorder="1" applyAlignment="1">
      <alignment wrapText="1"/>
    </xf>
    <xf numFmtId="2" fontId="37" fillId="0" borderId="0" xfId="0" applyNumberFormat="1" applyFont="1" applyAlignment="1">
      <alignment wrapText="1"/>
    </xf>
    <xf numFmtId="49" fontId="37" fillId="2" borderId="4" xfId="0" applyNumberFormat="1" applyFont="1" applyFill="1" applyBorder="1" applyAlignment="1">
      <alignment wrapText="1"/>
    </xf>
    <xf numFmtId="2" fontId="37" fillId="2" borderId="14" xfId="0" applyNumberFormat="1" applyFont="1" applyFill="1" applyBorder="1" applyAlignment="1">
      <alignment wrapText="1"/>
    </xf>
    <xf numFmtId="0" fontId="10" fillId="2" borderId="24" xfId="0" applyFont="1" applyFill="1" applyBorder="1"/>
    <xf numFmtId="2" fontId="37" fillId="2" borderId="0" xfId="0" applyNumberFormat="1" applyFont="1" applyFill="1" applyAlignment="1">
      <alignment wrapText="1"/>
    </xf>
    <xf numFmtId="49" fontId="37" fillId="2" borderId="0" xfId="0" applyNumberFormat="1" applyFont="1" applyFill="1" applyAlignment="1">
      <alignment wrapText="1"/>
    </xf>
    <xf numFmtId="2" fontId="36" fillId="2" borderId="22" xfId="0" applyNumberFormat="1" applyFont="1" applyFill="1" applyBorder="1" applyAlignment="1">
      <alignment wrapText="1"/>
    </xf>
    <xf numFmtId="2" fontId="16" fillId="2" borderId="25" xfId="0" applyNumberFormat="1" applyFont="1" applyFill="1" applyBorder="1" applyAlignment="1">
      <alignment wrapText="1"/>
    </xf>
    <xf numFmtId="2" fontId="16" fillId="2" borderId="18" xfId="0" applyNumberFormat="1" applyFont="1" applyFill="1" applyBorder="1" applyAlignment="1">
      <alignment wrapText="1"/>
    </xf>
    <xf numFmtId="2" fontId="16" fillId="2" borderId="28" xfId="0" applyNumberFormat="1" applyFont="1" applyFill="1" applyBorder="1" applyAlignment="1">
      <alignment wrapText="1"/>
    </xf>
    <xf numFmtId="0" fontId="10" fillId="2" borderId="19" xfId="0" applyFont="1" applyFill="1" applyBorder="1"/>
    <xf numFmtId="0" fontId="10" fillId="2" borderId="23" xfId="0" applyFont="1" applyFill="1" applyBorder="1" applyAlignment="1">
      <alignment wrapText="1"/>
    </xf>
    <xf numFmtId="0" fontId="35" fillId="2" borderId="0" xfId="0" applyFont="1" applyFill="1"/>
    <xf numFmtId="49" fontId="15" fillId="2" borderId="0" xfId="0" applyNumberFormat="1" applyFont="1" applyFill="1"/>
    <xf numFmtId="49" fontId="37" fillId="0" borderId="24" xfId="0" applyNumberFormat="1" applyFont="1" applyBorder="1" applyAlignment="1">
      <alignment wrapText="1"/>
    </xf>
    <xf numFmtId="2" fontId="36" fillId="0" borderId="0" xfId="0" applyNumberFormat="1" applyFont="1"/>
    <xf numFmtId="2" fontId="37" fillId="0" borderId="29" xfId="0" applyNumberFormat="1" applyFont="1" applyBorder="1" applyAlignment="1">
      <alignment wrapText="1"/>
    </xf>
    <xf numFmtId="2" fontId="37" fillId="2" borderId="8" xfId="0" applyNumberFormat="1" applyFont="1" applyFill="1" applyBorder="1" applyAlignment="1">
      <alignment wrapText="1"/>
    </xf>
    <xf numFmtId="2" fontId="37" fillId="2" borderId="22" xfId="0" applyNumberFormat="1" applyFont="1" applyFill="1" applyBorder="1" applyAlignment="1">
      <alignment wrapText="1"/>
    </xf>
    <xf numFmtId="49" fontId="37" fillId="0" borderId="30" xfId="0" applyNumberFormat="1" applyFont="1" applyBorder="1" applyAlignment="1">
      <alignment wrapText="1"/>
    </xf>
    <xf numFmtId="49" fontId="36" fillId="0" borderId="0" xfId="0" applyNumberFormat="1" applyFont="1" applyAlignment="1">
      <alignment wrapText="1"/>
    </xf>
    <xf numFmtId="0" fontId="40" fillId="0" borderId="0" xfId="0" applyFont="1" applyAlignment="1">
      <alignment vertical="center"/>
    </xf>
    <xf numFmtId="2" fontId="35" fillId="0" borderId="0" xfId="0" applyNumberFormat="1" applyFont="1" applyAlignment="1">
      <alignment wrapText="1"/>
    </xf>
    <xf numFmtId="2" fontId="37" fillId="0" borderId="0" xfId="0" applyNumberFormat="1" applyFont="1" applyAlignment="1">
      <alignment horizontal="right" wrapText="1"/>
    </xf>
    <xf numFmtId="2" fontId="36" fillId="2" borderId="0" xfId="0" applyNumberFormat="1" applyFont="1" applyFill="1" applyAlignment="1">
      <alignment wrapText="1"/>
    </xf>
    <xf numFmtId="49" fontId="36" fillId="2" borderId="0" xfId="0" applyNumberFormat="1" applyFont="1" applyFill="1" applyAlignment="1">
      <alignment wrapText="1"/>
    </xf>
    <xf numFmtId="2" fontId="36" fillId="0" borderId="31" xfId="0" applyNumberFormat="1" applyFont="1" applyBorder="1" applyAlignment="1">
      <alignment wrapText="1"/>
    </xf>
    <xf numFmtId="2" fontId="11" fillId="2" borderId="33" xfId="0" applyNumberFormat="1" applyFont="1" applyFill="1" applyBorder="1" applyAlignment="1">
      <alignment wrapText="1"/>
    </xf>
    <xf numFmtId="2" fontId="11" fillId="2" borderId="29" xfId="0" applyNumberFormat="1" applyFont="1" applyFill="1" applyBorder="1" applyAlignment="1">
      <alignment wrapText="1"/>
    </xf>
    <xf numFmtId="2" fontId="15" fillId="0" borderId="31" xfId="0" applyNumberFormat="1" applyFont="1" applyBorder="1" applyAlignment="1">
      <alignment wrapText="1"/>
    </xf>
    <xf numFmtId="2" fontId="15" fillId="0" borderId="34" xfId="0" applyNumberFormat="1" applyFont="1" applyBorder="1" applyAlignment="1">
      <alignment wrapText="1"/>
    </xf>
    <xf numFmtId="2" fontId="15" fillId="0" borderId="8" xfId="0" applyNumberFormat="1" applyFont="1" applyBorder="1" applyAlignment="1">
      <alignment wrapText="1"/>
    </xf>
    <xf numFmtId="2" fontId="11" fillId="2" borderId="31" xfId="0" applyNumberFormat="1" applyFont="1" applyFill="1" applyBorder="1" applyAlignment="1">
      <alignment wrapText="1"/>
    </xf>
    <xf numFmtId="2" fontId="37" fillId="0" borderId="35" xfId="0" applyNumberFormat="1" applyFont="1" applyBorder="1" applyAlignment="1">
      <alignment wrapText="1"/>
    </xf>
    <xf numFmtId="2" fontId="30" fillId="5" borderId="36" xfId="0" applyNumberFormat="1" applyFont="1" applyFill="1" applyBorder="1" applyAlignment="1">
      <alignment wrapText="1"/>
    </xf>
    <xf numFmtId="2" fontId="29" fillId="0" borderId="8" xfId="0" applyNumberFormat="1" applyFont="1" applyBorder="1"/>
    <xf numFmtId="49" fontId="37" fillId="0" borderId="31" xfId="0" applyNumberFormat="1" applyFont="1" applyBorder="1" applyAlignment="1">
      <alignment wrapText="1"/>
    </xf>
    <xf numFmtId="49" fontId="31" fillId="0" borderId="30" xfId="0" applyNumberFormat="1" applyFont="1" applyBorder="1" applyAlignment="1">
      <alignment wrapText="1"/>
    </xf>
    <xf numFmtId="49" fontId="37" fillId="4" borderId="0" xfId="0" applyNumberFormat="1" applyFont="1" applyFill="1" applyAlignment="1">
      <alignment wrapText="1"/>
    </xf>
    <xf numFmtId="49" fontId="31" fillId="5" borderId="5" xfId="0" applyNumberFormat="1" applyFont="1" applyFill="1" applyBorder="1" applyAlignment="1">
      <alignment wrapText="1"/>
    </xf>
    <xf numFmtId="49" fontId="18" fillId="5" borderId="5" xfId="0" applyNumberFormat="1" applyFont="1" applyFill="1" applyBorder="1" applyAlignment="1">
      <alignment horizontal="right" wrapText="1"/>
    </xf>
    <xf numFmtId="2" fontId="29" fillId="5" borderId="5" xfId="0" applyNumberFormat="1" applyFont="1" applyFill="1" applyBorder="1" applyAlignment="1">
      <alignment wrapText="1"/>
    </xf>
    <xf numFmtId="2" fontId="30" fillId="5" borderId="5" xfId="0" applyNumberFormat="1" applyFont="1" applyFill="1" applyBorder="1" applyAlignment="1">
      <alignment wrapText="1"/>
    </xf>
    <xf numFmtId="2" fontId="15" fillId="0" borderId="8" xfId="0" applyNumberFormat="1" applyFont="1" applyBorder="1" applyAlignment="1">
      <alignment horizontal="right" wrapText="1"/>
    </xf>
    <xf numFmtId="0" fontId="34" fillId="0" borderId="30" xfId="0" applyFont="1" applyBorder="1"/>
    <xf numFmtId="0" fontId="34" fillId="0" borderId="30" xfId="0" applyFont="1" applyBorder="1" applyAlignment="1">
      <alignment horizontal="center" vertical="center" wrapText="1"/>
    </xf>
    <xf numFmtId="49" fontId="37" fillId="5" borderId="37" xfId="0" applyNumberFormat="1" applyFont="1" applyFill="1" applyBorder="1" applyAlignment="1">
      <alignment wrapText="1"/>
    </xf>
    <xf numFmtId="2" fontId="37" fillId="0" borderId="8" xfId="0" applyNumberFormat="1" applyFont="1" applyBorder="1" applyAlignment="1">
      <alignment wrapText="1"/>
    </xf>
    <xf numFmtId="2" fontId="37" fillId="0" borderId="8" xfId="0" applyNumberFormat="1" applyFont="1" applyBorder="1" applyAlignment="1">
      <alignment horizontal="right" wrapText="1"/>
    </xf>
    <xf numFmtId="49" fontId="40" fillId="0" borderId="8" xfId="0" applyNumberFormat="1" applyFont="1" applyBorder="1" applyAlignment="1">
      <alignment wrapText="1"/>
    </xf>
    <xf numFmtId="49" fontId="36" fillId="0" borderId="31" xfId="0" applyNumberFormat="1" applyFont="1" applyBorder="1" applyAlignment="1">
      <alignment wrapText="1"/>
    </xf>
    <xf numFmtId="165" fontId="37" fillId="0" borderId="22" xfId="0" applyNumberFormat="1" applyFont="1" applyBorder="1" applyAlignment="1">
      <alignment wrapText="1"/>
    </xf>
    <xf numFmtId="2" fontId="37" fillId="0" borderId="22" xfId="0" applyNumberFormat="1" applyFont="1" applyBorder="1" applyAlignment="1">
      <alignment horizontal="right" wrapText="1"/>
    </xf>
    <xf numFmtId="165" fontId="37" fillId="2" borderId="22" xfId="0" applyNumberFormat="1" applyFont="1" applyFill="1" applyBorder="1" applyAlignment="1">
      <alignment wrapText="1"/>
    </xf>
    <xf numFmtId="0" fontId="10" fillId="2" borderId="38" xfId="0" applyFont="1" applyFill="1" applyBorder="1"/>
    <xf numFmtId="2" fontId="19" fillId="5" borderId="1" xfId="0" applyNumberFormat="1" applyFont="1" applyFill="1" applyBorder="1" applyAlignment="1">
      <alignment wrapText="1"/>
    </xf>
    <xf numFmtId="2" fontId="11" fillId="3" borderId="8" xfId="0" applyNumberFormat="1" applyFont="1" applyFill="1" applyBorder="1" applyAlignment="1">
      <alignment wrapText="1"/>
    </xf>
    <xf numFmtId="2" fontId="11" fillId="2" borderId="10" xfId="0" applyNumberFormat="1" applyFont="1" applyFill="1" applyBorder="1" applyAlignment="1">
      <alignment wrapText="1"/>
    </xf>
    <xf numFmtId="2" fontId="16" fillId="2" borderId="37" xfId="0" applyNumberFormat="1" applyFont="1" applyFill="1" applyBorder="1" applyAlignment="1">
      <alignment wrapText="1"/>
    </xf>
    <xf numFmtId="2" fontId="16" fillId="2" borderId="10" xfId="0" applyNumberFormat="1" applyFont="1" applyFill="1" applyBorder="1" applyAlignment="1">
      <alignment wrapText="1"/>
    </xf>
    <xf numFmtId="2" fontId="15" fillId="0" borderId="29" xfId="0" applyNumberFormat="1" applyFont="1" applyBorder="1" applyAlignment="1">
      <alignment wrapText="1"/>
    </xf>
    <xf numFmtId="2" fontId="15" fillId="2" borderId="29" xfId="0" applyNumberFormat="1" applyFont="1" applyFill="1" applyBorder="1" applyAlignment="1">
      <alignment horizontal="right" wrapText="1"/>
    </xf>
    <xf numFmtId="2" fontId="15" fillId="2" borderId="33" xfId="0" applyNumberFormat="1" applyFont="1" applyFill="1" applyBorder="1" applyAlignment="1">
      <alignment wrapText="1"/>
    </xf>
    <xf numFmtId="2" fontId="20" fillId="5" borderId="36" xfId="0" applyNumberFormat="1" applyFont="1" applyFill="1" applyBorder="1" applyAlignment="1">
      <alignment wrapText="1"/>
    </xf>
    <xf numFmtId="49" fontId="10" fillId="2" borderId="8" xfId="0" applyNumberFormat="1" applyFont="1" applyFill="1" applyBorder="1"/>
    <xf numFmtId="0" fontId="10" fillId="2" borderId="10" xfId="0" applyFont="1" applyFill="1" applyBorder="1"/>
    <xf numFmtId="2" fontId="16" fillId="2" borderId="11" xfId="0" applyNumberFormat="1" applyFont="1" applyFill="1" applyBorder="1" applyAlignment="1">
      <alignment wrapText="1"/>
    </xf>
    <xf numFmtId="2" fontId="15" fillId="2" borderId="11" xfId="0" applyNumberFormat="1" applyFont="1" applyFill="1" applyBorder="1" applyAlignment="1">
      <alignment wrapText="1"/>
    </xf>
    <xf numFmtId="2" fontId="15" fillId="2" borderId="28" xfId="0" applyNumberFormat="1" applyFont="1" applyFill="1" applyBorder="1" applyAlignment="1">
      <alignment horizontal="right" wrapText="1"/>
    </xf>
    <xf numFmtId="2" fontId="15" fillId="2" borderId="3" xfId="0" applyNumberFormat="1" applyFont="1" applyFill="1" applyBorder="1" applyAlignment="1">
      <alignment wrapText="1"/>
    </xf>
    <xf numFmtId="49" fontId="19" fillId="5" borderId="3" xfId="0" applyNumberFormat="1" applyFont="1" applyFill="1" applyBorder="1" applyAlignment="1">
      <alignment horizontal="right" wrapText="1"/>
    </xf>
    <xf numFmtId="49" fontId="8" fillId="2" borderId="10" xfId="0" applyNumberFormat="1" applyFont="1" applyFill="1" applyBorder="1" applyAlignment="1">
      <alignment wrapText="1"/>
    </xf>
    <xf numFmtId="2" fontId="10" fillId="2" borderId="11" xfId="0" applyNumberFormat="1" applyFont="1" applyFill="1" applyBorder="1" applyAlignment="1">
      <alignment wrapText="1"/>
    </xf>
    <xf numFmtId="2" fontId="15" fillId="2" borderId="3" xfId="0" applyNumberFormat="1" applyFont="1" applyFill="1" applyBorder="1" applyAlignment="1">
      <alignment horizontal="right" wrapText="1"/>
    </xf>
    <xf numFmtId="2" fontId="15" fillId="2" borderId="31" xfId="0" applyNumberFormat="1" applyFont="1" applyFill="1" applyBorder="1" applyAlignment="1">
      <alignment wrapText="1"/>
    </xf>
    <xf numFmtId="2" fontId="37" fillId="0" borderId="1" xfId="0" applyNumberFormat="1" applyFont="1" applyBorder="1" applyAlignment="1">
      <alignment wrapText="1"/>
    </xf>
    <xf numFmtId="0" fontId="34" fillId="2" borderId="24" xfId="0" applyFont="1" applyFill="1" applyBorder="1"/>
    <xf numFmtId="0" fontId="34" fillId="0" borderId="39" xfId="0" applyFont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5" fillId="2" borderId="24" xfId="0" applyFont="1" applyFill="1" applyBorder="1"/>
    <xf numFmtId="0" fontId="33" fillId="2" borderId="0" xfId="0" applyFont="1" applyFill="1"/>
    <xf numFmtId="49" fontId="18" fillId="5" borderId="31" xfId="0" applyNumberFormat="1" applyFont="1" applyFill="1" applyBorder="1" applyAlignment="1">
      <alignment horizontal="right" wrapText="1"/>
    </xf>
    <xf numFmtId="49" fontId="37" fillId="0" borderId="31" xfId="0" applyNumberFormat="1" applyFont="1" applyBorder="1"/>
    <xf numFmtId="49" fontId="37" fillId="2" borderId="31" xfId="0" applyNumberFormat="1" applyFont="1" applyFill="1" applyBorder="1" applyAlignment="1">
      <alignment wrapText="1"/>
    </xf>
    <xf numFmtId="2" fontId="30" fillId="5" borderId="10" xfId="0" applyNumberFormat="1" applyFont="1" applyFill="1" applyBorder="1" applyAlignment="1">
      <alignment wrapText="1"/>
    </xf>
    <xf numFmtId="2" fontId="37" fillId="2" borderId="22" xfId="0" applyNumberFormat="1" applyFont="1" applyFill="1" applyBorder="1" applyAlignment="1">
      <alignment horizontal="right" wrapText="1"/>
    </xf>
    <xf numFmtId="2" fontId="37" fillId="0" borderId="34" xfId="0" applyNumberFormat="1" applyFont="1" applyBorder="1" applyAlignment="1">
      <alignment wrapText="1"/>
    </xf>
    <xf numFmtId="49" fontId="37" fillId="5" borderId="30" xfId="0" applyNumberFormat="1" applyFont="1" applyFill="1" applyBorder="1" applyAlignment="1">
      <alignment wrapText="1"/>
    </xf>
    <xf numFmtId="49" fontId="18" fillId="5" borderId="32" xfId="0" applyNumberFormat="1" applyFont="1" applyFill="1" applyBorder="1" applyAlignment="1">
      <alignment horizontal="right" wrapText="1"/>
    </xf>
    <xf numFmtId="2" fontId="29" fillId="5" borderId="30" xfId="0" applyNumberFormat="1" applyFont="1" applyFill="1" applyBorder="1" applyAlignment="1">
      <alignment wrapText="1"/>
    </xf>
    <xf numFmtId="2" fontId="30" fillId="5" borderId="30" xfId="0" applyNumberFormat="1" applyFont="1" applyFill="1" applyBorder="1" applyAlignment="1">
      <alignment wrapText="1"/>
    </xf>
    <xf numFmtId="2" fontId="37" fillId="0" borderId="31" xfId="0" applyNumberFormat="1" applyFont="1" applyBorder="1"/>
    <xf numFmtId="2" fontId="37" fillId="0" borderId="31" xfId="0" applyNumberFormat="1" applyFont="1" applyBorder="1" applyAlignment="1">
      <alignment wrapText="1"/>
    </xf>
    <xf numFmtId="49" fontId="11" fillId="0" borderId="31" xfId="0" applyNumberFormat="1" applyFont="1" applyBorder="1" applyAlignment="1">
      <alignment wrapText="1"/>
    </xf>
    <xf numFmtId="165" fontId="15" fillId="0" borderId="22" xfId="0" applyNumberFormat="1" applyFont="1" applyBorder="1" applyAlignment="1">
      <alignment wrapText="1"/>
    </xf>
    <xf numFmtId="2" fontId="15" fillId="0" borderId="22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49" fontId="19" fillId="5" borderId="31" xfId="0" applyNumberFormat="1" applyFont="1" applyFill="1" applyBorder="1" applyAlignment="1">
      <alignment horizontal="right" wrapText="1"/>
    </xf>
    <xf numFmtId="2" fontId="20" fillId="5" borderId="30" xfId="0" applyNumberFormat="1" applyFont="1" applyFill="1" applyBorder="1" applyAlignment="1">
      <alignment wrapText="1"/>
    </xf>
    <xf numFmtId="49" fontId="36" fillId="0" borderId="4" xfId="0" applyNumberFormat="1" applyFont="1" applyBorder="1" applyAlignment="1">
      <alignment wrapText="1"/>
    </xf>
    <xf numFmtId="2" fontId="36" fillId="0" borderId="4" xfId="0" applyNumberFormat="1" applyFont="1" applyBorder="1" applyAlignment="1">
      <alignment wrapText="1"/>
    </xf>
    <xf numFmtId="2" fontId="36" fillId="2" borderId="4" xfId="0" applyNumberFormat="1" applyFont="1" applyFill="1" applyBorder="1" applyAlignment="1">
      <alignment wrapText="1"/>
    </xf>
    <xf numFmtId="49" fontId="36" fillId="2" borderId="4" xfId="0" applyNumberFormat="1" applyFont="1" applyFill="1" applyBorder="1"/>
    <xf numFmtId="49" fontId="36" fillId="2" borderId="27" xfId="0" applyNumberFormat="1" applyFont="1" applyFill="1" applyBorder="1" applyAlignment="1">
      <alignment horizontal="left" wrapText="1"/>
    </xf>
    <xf numFmtId="49" fontId="36" fillId="0" borderId="32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wrapText="1"/>
    </xf>
    <xf numFmtId="165" fontId="36" fillId="0" borderId="8" xfId="0" applyNumberFormat="1" applyFont="1" applyBorder="1" applyAlignment="1">
      <alignment wrapText="1"/>
    </xf>
    <xf numFmtId="165" fontId="36" fillId="2" borderId="8" xfId="0" applyNumberFormat="1" applyFont="1" applyFill="1" applyBorder="1" applyAlignment="1">
      <alignment wrapText="1"/>
    </xf>
    <xf numFmtId="49" fontId="36" fillId="2" borderId="4" xfId="0" applyNumberFormat="1" applyFont="1" applyFill="1" applyBorder="1" applyAlignment="1">
      <alignment wrapText="1"/>
    </xf>
    <xf numFmtId="49" fontId="15" fillId="0" borderId="35" xfId="0" applyNumberFormat="1" applyFont="1" applyBorder="1" applyAlignment="1">
      <alignment wrapText="1"/>
    </xf>
    <xf numFmtId="49" fontId="15" fillId="0" borderId="40" xfId="0" applyNumberFormat="1" applyFont="1" applyBorder="1" applyAlignment="1">
      <alignment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wrapText="1"/>
    </xf>
    <xf numFmtId="2" fontId="36" fillId="2" borderId="24" xfId="0" applyNumberFormat="1" applyFont="1" applyFill="1" applyBorder="1" applyAlignment="1">
      <alignment wrapText="1"/>
    </xf>
    <xf numFmtId="49" fontId="15" fillId="0" borderId="24" xfId="0" applyNumberFormat="1" applyFont="1" applyBorder="1" applyAlignment="1">
      <alignment wrapText="1"/>
    </xf>
    <xf numFmtId="2" fontId="15" fillId="0" borderId="24" xfId="0" applyNumberFormat="1" applyFont="1" applyBorder="1" applyAlignment="1">
      <alignment wrapText="1"/>
    </xf>
    <xf numFmtId="49" fontId="37" fillId="0" borderId="11" xfId="0" applyNumberFormat="1" applyFont="1" applyBorder="1" applyAlignment="1">
      <alignment vertical="center"/>
    </xf>
    <xf numFmtId="2" fontId="11" fillId="2" borderId="37" xfId="0" applyNumberFormat="1" applyFont="1" applyFill="1" applyBorder="1" applyAlignment="1">
      <alignment wrapText="1"/>
    </xf>
    <xf numFmtId="165" fontId="15" fillId="0" borderId="31" xfId="0" applyNumberFormat="1" applyFont="1" applyBorder="1" applyAlignment="1">
      <alignment wrapText="1"/>
    </xf>
    <xf numFmtId="2" fontId="15" fillId="0" borderId="31" xfId="0" applyNumberFormat="1" applyFont="1" applyBorder="1" applyAlignment="1">
      <alignment horizontal="right" wrapText="1"/>
    </xf>
    <xf numFmtId="49" fontId="18" fillId="5" borderId="3" xfId="0" applyNumberFormat="1" applyFont="1" applyFill="1" applyBorder="1" applyAlignment="1">
      <alignment horizontal="right" wrapText="1"/>
    </xf>
    <xf numFmtId="49" fontId="1" fillId="0" borderId="8" xfId="0" applyNumberFormat="1" applyFont="1" applyBorder="1"/>
    <xf numFmtId="49" fontId="15" fillId="0" borderId="0" xfId="0" applyNumberFormat="1" applyFont="1"/>
    <xf numFmtId="2" fontId="11" fillId="2" borderId="0" xfId="0" applyNumberFormat="1" applyFont="1" applyFill="1" applyAlignment="1">
      <alignment wrapText="1"/>
    </xf>
    <xf numFmtId="2" fontId="11" fillId="2" borderId="34" xfId="0" applyNumberFormat="1" applyFont="1" applyFill="1" applyBorder="1" applyAlignment="1">
      <alignment wrapText="1"/>
    </xf>
    <xf numFmtId="2" fontId="11" fillId="2" borderId="32" xfId="0" applyNumberFormat="1" applyFont="1" applyFill="1" applyBorder="1" applyAlignment="1">
      <alignment wrapText="1"/>
    </xf>
    <xf numFmtId="2" fontId="11" fillId="2" borderId="11" xfId="0" applyNumberFormat="1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461963</xdr:colOff>
      <xdr:row>0</xdr:row>
      <xdr:rowOff>0</xdr:rowOff>
    </xdr:from>
    <xdr:to>
      <xdr:col>7</xdr:col>
      <xdr:colOff>104774</xdr:colOff>
      <xdr:row>2</xdr:row>
      <xdr:rowOff>57150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50A5D60D-094C-4071-98FE-3E6D1045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2838" y="0"/>
          <a:ext cx="1966911" cy="1152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488157</xdr:colOff>
      <xdr:row>0</xdr:row>
      <xdr:rowOff>0</xdr:rowOff>
    </xdr:from>
    <xdr:to>
      <xdr:col>7</xdr:col>
      <xdr:colOff>116056</xdr:colOff>
      <xdr:row>2</xdr:row>
      <xdr:rowOff>4835</xdr:rowOff>
    </xdr:to>
    <xdr:pic>
      <xdr:nvPicPr>
        <xdr:cNvPr id="4" name="Pilt 4">
          <a:extLst>
            <a:ext uri="{FF2B5EF4-FFF2-40B4-BE49-F238E27FC236}">
              <a16:creationId xmlns:a16="http://schemas.microsoft.com/office/drawing/2014/main" id="{CAB9EFCE-47F6-4AF2-AC10-837879E92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9813" y="0"/>
          <a:ext cx="1949618" cy="8382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583406</xdr:colOff>
      <xdr:row>0</xdr:row>
      <xdr:rowOff>0</xdr:rowOff>
    </xdr:from>
    <xdr:to>
      <xdr:col>7</xdr:col>
      <xdr:colOff>211305</xdr:colOff>
      <xdr:row>2</xdr:row>
      <xdr:rowOff>16742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251E63F9-4DCC-477F-B963-5BA71711D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1949618" cy="8382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547687</xdr:colOff>
      <xdr:row>0</xdr:row>
      <xdr:rowOff>0</xdr:rowOff>
    </xdr:from>
    <xdr:to>
      <xdr:col>7</xdr:col>
      <xdr:colOff>175587</xdr:colOff>
      <xdr:row>2</xdr:row>
      <xdr:rowOff>135804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A6814B49-5138-44F4-BC82-60A48F027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843" y="0"/>
          <a:ext cx="1949618" cy="838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47625</xdr:rowOff>
    </xdr:from>
    <xdr:to>
      <xdr:col>7</xdr:col>
      <xdr:colOff>116055</xdr:colOff>
      <xdr:row>2</xdr:row>
      <xdr:rowOff>126147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B4C8BADB-C274-4A48-828B-AFA46C26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6094" y="47625"/>
          <a:ext cx="2342524" cy="1007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35720</xdr:rowOff>
    </xdr:from>
    <xdr:to>
      <xdr:col>7</xdr:col>
      <xdr:colOff>104149</xdr:colOff>
      <xdr:row>2</xdr:row>
      <xdr:rowOff>90430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E4EFD33F-AEC1-4FDF-9B76-86BB6BC4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69" y="35720"/>
          <a:ext cx="2342524" cy="1007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59531</xdr:rowOff>
    </xdr:from>
    <xdr:to>
      <xdr:col>7</xdr:col>
      <xdr:colOff>163681</xdr:colOff>
      <xdr:row>2</xdr:row>
      <xdr:rowOff>30897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0185AB02-3212-4F09-8E8D-70853AB1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9407" y="59531"/>
          <a:ext cx="2342524" cy="1007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83344</xdr:rowOff>
    </xdr:from>
    <xdr:to>
      <xdr:col>7</xdr:col>
      <xdr:colOff>123825</xdr:colOff>
      <xdr:row>2</xdr:row>
      <xdr:rowOff>99899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E629B71E-7E36-4BE0-957A-8CCF9D76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4" y="83344"/>
          <a:ext cx="1971676" cy="8357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130968</xdr:rowOff>
    </xdr:from>
    <xdr:to>
      <xdr:col>7</xdr:col>
      <xdr:colOff>139867</xdr:colOff>
      <xdr:row>2</xdr:row>
      <xdr:rowOff>88178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F53F68E4-769F-4560-89D3-706556F6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344" y="130968"/>
          <a:ext cx="1949618" cy="8382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511969</xdr:colOff>
      <xdr:row>0</xdr:row>
      <xdr:rowOff>130969</xdr:rowOff>
    </xdr:from>
    <xdr:to>
      <xdr:col>7</xdr:col>
      <xdr:colOff>139869</xdr:colOff>
      <xdr:row>1</xdr:row>
      <xdr:rowOff>481086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DE1FA82A-9AFA-4542-AB4A-9BB3C0B8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30969"/>
          <a:ext cx="1949618" cy="8382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511968</xdr:colOff>
      <xdr:row>0</xdr:row>
      <xdr:rowOff>59531</xdr:rowOff>
    </xdr:from>
    <xdr:to>
      <xdr:col>7</xdr:col>
      <xdr:colOff>139867</xdr:colOff>
      <xdr:row>2</xdr:row>
      <xdr:rowOff>64366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F1001828-0723-4482-98DF-5B48D8036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312" y="59531"/>
          <a:ext cx="1949618" cy="8382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583407</xdr:colOff>
      <xdr:row>0</xdr:row>
      <xdr:rowOff>71438</xdr:rowOff>
    </xdr:from>
    <xdr:to>
      <xdr:col>7</xdr:col>
      <xdr:colOff>142875</xdr:colOff>
      <xdr:row>2</xdr:row>
      <xdr:rowOff>152400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84F69B8B-6411-4937-802B-6EF10EA09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207" y="71438"/>
          <a:ext cx="1883568" cy="909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erli\Desktop\P&#228;rnu%20koolid%202023\12-23%20S&#252;tevaka%20koolil&#245;una-1%20suppi-K-salat%20eraldi-piima-muna-taimetoit.xlsx" TargetMode="External"/><Relationship Id="rId1" Type="http://schemas.openxmlformats.org/officeDocument/2006/relationships/externalLinkPath" Target="/Users/Svetlana/AppData/Local/Microsoft/Windows/INetCache/Content.Outlook/P1URSXZD/12-23%20S&#252;tevaka%20koolil&#245;una-1%20suppi-K-salat%20eraldi-piima-muna-taimeto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ine 49"/>
      <sheetName val="Teine 50"/>
      <sheetName val="Teine 51"/>
      <sheetName val="Teine 2"/>
      <sheetName val="Esimene 49"/>
      <sheetName val="Esimene 50"/>
      <sheetName val="Esimene 51"/>
      <sheetName val="Esimene 2"/>
      <sheetName val="Kolmas 49"/>
      <sheetName val="Kolmas 50"/>
      <sheetName val="Kolmas 51"/>
      <sheetName val="Kolmas 2"/>
      <sheetName val="Güm 49"/>
      <sheetName val="Güm 50"/>
      <sheetName val="Güm 51"/>
      <sheetName val="Güm 2"/>
    </sheetNames>
    <sheetDataSet>
      <sheetData sheetId="0"/>
      <sheetData sheetId="1"/>
      <sheetData sheetId="2"/>
      <sheetData sheetId="3">
        <row r="2">
          <cell r="A2" t="str">
            <v>Koolilõuna 08.01-12.01.2024</v>
          </cell>
        </row>
        <row r="13">
          <cell r="D13">
            <v>48.3</v>
          </cell>
          <cell r="E13">
            <v>10.9</v>
          </cell>
        </row>
        <row r="17">
          <cell r="C17">
            <v>140</v>
          </cell>
          <cell r="D17">
            <v>145.6</v>
          </cell>
          <cell r="E17">
            <v>9.1280000000000001</v>
          </cell>
          <cell r="F17">
            <v>7.6580000000000004</v>
          </cell>
          <cell r="G17">
            <v>9.0020000000000007</v>
          </cell>
        </row>
        <row r="18">
          <cell r="C18">
            <v>140</v>
          </cell>
          <cell r="D18">
            <v>103.54</v>
          </cell>
          <cell r="E18">
            <v>24.14</v>
          </cell>
          <cell r="F18">
            <v>0.14000000000000001</v>
          </cell>
          <cell r="G18">
            <v>2.72</v>
          </cell>
        </row>
        <row r="19">
          <cell r="C19">
            <v>70</v>
          </cell>
          <cell r="D19">
            <v>100.8</v>
          </cell>
          <cell r="E19">
            <v>15.61</v>
          </cell>
          <cell r="F19">
            <v>0.47599999999999998</v>
          </cell>
          <cell r="G19">
            <v>7.14</v>
          </cell>
        </row>
        <row r="20">
          <cell r="C20">
            <v>50</v>
          </cell>
          <cell r="D20">
            <v>20.9</v>
          </cell>
          <cell r="E20">
            <v>3.5</v>
          </cell>
          <cell r="F20">
            <v>9.8500000000000004E-2</v>
          </cell>
          <cell r="G20">
            <v>0.85499999999999998</v>
          </cell>
        </row>
        <row r="21">
          <cell r="C21">
            <v>50</v>
          </cell>
          <cell r="D21">
            <v>18.399999999999999</v>
          </cell>
          <cell r="E21">
            <v>2.08</v>
          </cell>
          <cell r="F21">
            <v>0.59499999999999997</v>
          </cell>
          <cell r="G21">
            <v>0.56000000000000005</v>
          </cell>
        </row>
        <row r="22">
          <cell r="C22">
            <v>5</v>
          </cell>
          <cell r="D22">
            <v>35.25</v>
          </cell>
          <cell r="E22">
            <v>0.03</v>
          </cell>
          <cell r="F22">
            <v>3.9</v>
          </cell>
          <cell r="G22">
            <v>0.01</v>
          </cell>
        </row>
        <row r="23">
          <cell r="C23">
            <v>10</v>
          </cell>
          <cell r="D23">
            <v>61.1</v>
          </cell>
          <cell r="E23">
            <v>1.42</v>
          </cell>
          <cell r="F23">
            <v>5.36</v>
          </cell>
          <cell r="G23">
            <v>2.42</v>
          </cell>
        </row>
        <row r="25">
          <cell r="C25">
            <v>50</v>
          </cell>
          <cell r="D25">
            <v>115</v>
          </cell>
          <cell r="E25">
            <v>24.6</v>
          </cell>
          <cell r="F25">
            <v>0.83</v>
          </cell>
          <cell r="G25">
            <v>3.94</v>
          </cell>
        </row>
        <row r="26">
          <cell r="C26">
            <v>100</v>
          </cell>
          <cell r="D26">
            <v>46.4</v>
          </cell>
          <cell r="E26">
            <v>10.02</v>
          </cell>
          <cell r="F26">
            <v>0</v>
          </cell>
          <cell r="G26">
            <v>0.3</v>
          </cell>
        </row>
        <row r="63">
          <cell r="E63">
            <v>15.3</v>
          </cell>
          <cell r="F63">
            <v>0.2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31B3-7C84-4490-9D07-4C7587BC1E6D}">
  <sheetPr>
    <pageSetUpPr fitToPage="1"/>
  </sheetPr>
  <dimension ref="A1:V61"/>
  <sheetViews>
    <sheetView topLeftCell="A34" zoomScale="89" zoomScaleNormal="89" workbookViewId="0">
      <selection activeCell="B42" sqref="B42"/>
    </sheetView>
  </sheetViews>
  <sheetFormatPr defaultColWidth="9.28515625" defaultRowHeight="15.75" x14ac:dyDescent="0.25"/>
  <cols>
    <col min="1" max="1" width="24.28515625" style="143" customWidth="1"/>
    <col min="2" max="2" width="45" style="143" customWidth="1"/>
    <col min="3" max="3" width="12.28515625" style="143" customWidth="1"/>
    <col min="4" max="4" width="13.42578125" style="143" bestFit="1" customWidth="1"/>
    <col min="5" max="5" width="14.7109375" style="143" bestFit="1" customWidth="1"/>
    <col min="6" max="6" width="10.140625" style="143" bestFit="1" customWidth="1"/>
    <col min="7" max="7" width="10" style="143" bestFit="1" customWidth="1"/>
    <col min="8" max="16384" width="9.28515625" style="143"/>
  </cols>
  <sheetData>
    <row r="1" spans="1:22" x14ac:dyDescent="0.25">
      <c r="B1" s="144"/>
    </row>
    <row r="2" spans="1:22" ht="70.5" customHeight="1" x14ac:dyDescent="0.35">
      <c r="A2" s="170" t="s">
        <v>97</v>
      </c>
      <c r="B2" s="171"/>
      <c r="C2" s="143" t="s">
        <v>45</v>
      </c>
    </row>
    <row r="3" spans="1:22" s="150" customFormat="1" ht="24" customHeight="1" x14ac:dyDescent="0.25">
      <c r="A3" s="291" t="s">
        <v>0</v>
      </c>
      <c r="B3" s="292"/>
      <c r="C3" s="293" t="s">
        <v>1</v>
      </c>
      <c r="D3" s="293" t="s">
        <v>2</v>
      </c>
      <c r="E3" s="293" t="s">
        <v>3</v>
      </c>
      <c r="F3" s="293" t="s">
        <v>4</v>
      </c>
      <c r="G3" s="293" t="s">
        <v>5</v>
      </c>
    </row>
    <row r="4" spans="1:22" x14ac:dyDescent="0.25">
      <c r="A4" s="294" t="s">
        <v>6</v>
      </c>
      <c r="B4" s="29" t="s">
        <v>50</v>
      </c>
      <c r="C4" s="30">
        <v>140</v>
      </c>
      <c r="D4" s="120">
        <v>235.52</v>
      </c>
      <c r="E4" s="120">
        <v>15.76</v>
      </c>
      <c r="F4" s="120">
        <v>16.899999999999999</v>
      </c>
      <c r="G4" s="120">
        <v>9.85</v>
      </c>
    </row>
    <row r="5" spans="1:22" x14ac:dyDescent="0.25">
      <c r="A5" s="172"/>
      <c r="B5" s="29" t="s">
        <v>40</v>
      </c>
      <c r="C5" s="30">
        <v>70</v>
      </c>
      <c r="D5" s="30">
        <v>126</v>
      </c>
      <c r="E5" s="30">
        <v>24.01</v>
      </c>
      <c r="F5" s="30">
        <v>0.98699999999999999</v>
      </c>
      <c r="G5" s="30">
        <v>4.6500000000000004</v>
      </c>
    </row>
    <row r="6" spans="1:22" x14ac:dyDescent="0.25">
      <c r="A6" s="152"/>
      <c r="B6" s="251" t="s">
        <v>18</v>
      </c>
      <c r="C6" s="208">
        <v>70</v>
      </c>
      <c r="D6" s="208">
        <v>91</v>
      </c>
      <c r="E6" s="208">
        <v>20.16</v>
      </c>
      <c r="F6" s="208">
        <v>0.18</v>
      </c>
      <c r="G6" s="208">
        <v>2.0699999999999998</v>
      </c>
    </row>
    <row r="7" spans="1:22" x14ac:dyDescent="0.25">
      <c r="A7" s="152"/>
      <c r="B7" s="251" t="s">
        <v>56</v>
      </c>
      <c r="C7" s="208">
        <v>50</v>
      </c>
      <c r="D7" s="233">
        <v>33.200000000000003</v>
      </c>
      <c r="E7" s="233">
        <v>3.9750000000000001</v>
      </c>
      <c r="F7" s="233">
        <v>1.37</v>
      </c>
      <c r="G7" s="233">
        <v>0.755</v>
      </c>
    </row>
    <row r="8" spans="1:22" x14ac:dyDescent="0.25">
      <c r="A8" s="152"/>
      <c r="B8" s="265" t="s">
        <v>89</v>
      </c>
      <c r="C8" s="266">
        <v>50</v>
      </c>
      <c r="D8" s="268">
        <v>37.549999999999997</v>
      </c>
      <c r="E8" s="268">
        <v>6.8</v>
      </c>
      <c r="F8" s="268">
        <v>0.15</v>
      </c>
      <c r="G8" s="268">
        <v>1.345</v>
      </c>
    </row>
    <row r="9" spans="1:22" x14ac:dyDescent="0.25">
      <c r="A9" s="229"/>
      <c r="B9" s="251" t="s">
        <v>8</v>
      </c>
      <c r="C9" s="208">
        <v>5</v>
      </c>
      <c r="D9" s="208">
        <v>35.25</v>
      </c>
      <c r="E9" s="208">
        <v>0.03</v>
      </c>
      <c r="F9" s="208">
        <v>3.9</v>
      </c>
      <c r="G9" s="208">
        <v>0.01</v>
      </c>
    </row>
    <row r="10" spans="1:22" x14ac:dyDescent="0.25">
      <c r="A10" s="229"/>
      <c r="B10" s="29" t="s">
        <v>9</v>
      </c>
      <c r="C10" s="30">
        <v>10</v>
      </c>
      <c r="D10" s="30">
        <v>61.1</v>
      </c>
      <c r="E10" s="30">
        <v>1.42</v>
      </c>
      <c r="F10" s="30">
        <v>5.36</v>
      </c>
      <c r="G10" s="30">
        <v>2.42</v>
      </c>
    </row>
    <row r="11" spans="1:22" x14ac:dyDescent="0.25">
      <c r="A11" s="152"/>
      <c r="B11" s="265" t="s">
        <v>39</v>
      </c>
      <c r="C11" s="267">
        <v>100</v>
      </c>
      <c r="D11" s="208"/>
      <c r="E11" s="208"/>
      <c r="F11" s="208"/>
      <c r="G11" s="208"/>
      <c r="H11" s="146"/>
      <c r="I11" s="146"/>
      <c r="J11" s="295"/>
      <c r="K11" s="29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x14ac:dyDescent="0.25">
      <c r="A12" s="152"/>
      <c r="B12" s="152" t="s">
        <v>42</v>
      </c>
      <c r="C12" s="208">
        <v>50</v>
      </c>
      <c r="D12" s="208">
        <v>115</v>
      </c>
      <c r="E12" s="208">
        <v>24.6</v>
      </c>
      <c r="F12" s="208">
        <v>0.83</v>
      </c>
      <c r="G12" s="208">
        <v>3.94</v>
      </c>
      <c r="H12" s="146"/>
      <c r="I12" s="146"/>
      <c r="J12" s="295"/>
      <c r="K12" s="29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x14ac:dyDescent="0.25">
      <c r="A13" s="152"/>
      <c r="B13" s="251" t="s">
        <v>24</v>
      </c>
      <c r="C13" s="208">
        <v>100</v>
      </c>
      <c r="D13" s="208">
        <v>48.3</v>
      </c>
      <c r="E13" s="208">
        <v>10.9</v>
      </c>
      <c r="F13" s="208">
        <v>0</v>
      </c>
      <c r="G13" s="208">
        <v>0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s="150" customFormat="1" ht="15" customHeight="1" x14ac:dyDescent="0.25">
      <c r="A14" s="156"/>
      <c r="B14" s="296" t="s">
        <v>10</v>
      </c>
      <c r="C14" s="157"/>
      <c r="D14" s="158">
        <f>SUM(D4:D13)</f>
        <v>782.92</v>
      </c>
      <c r="E14" s="158">
        <f>SUM(E4:E13)</f>
        <v>107.65500000000003</v>
      </c>
      <c r="F14" s="158">
        <f>SUM(F4:F13)</f>
        <v>29.676999999999992</v>
      </c>
      <c r="G14" s="158">
        <f>SUM(G4:G13)</f>
        <v>25.040000000000003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</row>
    <row r="15" spans="1:22" ht="24" customHeight="1" x14ac:dyDescent="0.25">
      <c r="A15" s="147" t="s">
        <v>11</v>
      </c>
      <c r="B15" s="148"/>
      <c r="C15" s="149" t="s">
        <v>1</v>
      </c>
      <c r="D15" s="149" t="s">
        <v>2</v>
      </c>
      <c r="E15" s="149" t="s">
        <v>3</v>
      </c>
      <c r="F15" s="149" t="s">
        <v>4</v>
      </c>
      <c r="G15" s="149" t="s">
        <v>5</v>
      </c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x14ac:dyDescent="0.25">
      <c r="A16" s="151" t="s">
        <v>6</v>
      </c>
      <c r="B16" s="297" t="s">
        <v>57</v>
      </c>
      <c r="C16" s="208">
        <v>140</v>
      </c>
      <c r="D16" s="208">
        <v>145.6</v>
      </c>
      <c r="E16" s="208">
        <v>9.1280000000000001</v>
      </c>
      <c r="F16" s="208">
        <v>7.6580000000000004</v>
      </c>
      <c r="G16" s="208">
        <v>9.0020000000000007</v>
      </c>
      <c r="H16" s="146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1" x14ac:dyDescent="0.25">
      <c r="A17" s="151"/>
      <c r="B17" s="251" t="s">
        <v>51</v>
      </c>
      <c r="C17" s="208">
        <v>140</v>
      </c>
      <c r="D17" s="208">
        <v>103.54</v>
      </c>
      <c r="E17" s="208">
        <v>24.14</v>
      </c>
      <c r="F17" s="208">
        <v>0.14000000000000001</v>
      </c>
      <c r="G17" s="208">
        <v>2.72</v>
      </c>
      <c r="H17" s="146"/>
    </row>
    <row r="18" spans="1:21" x14ac:dyDescent="0.25">
      <c r="A18" s="207"/>
      <c r="B18" s="251" t="s">
        <v>7</v>
      </c>
      <c r="C18" s="208">
        <v>70</v>
      </c>
      <c r="D18" s="208">
        <v>100.8</v>
      </c>
      <c r="E18" s="208">
        <v>15.61</v>
      </c>
      <c r="F18" s="208">
        <v>0.47599999999999998</v>
      </c>
      <c r="G18" s="208">
        <v>7.14</v>
      </c>
      <c r="H18" s="146"/>
    </row>
    <row r="19" spans="1:21" x14ac:dyDescent="0.25">
      <c r="A19" s="151"/>
      <c r="B19" s="251" t="s">
        <v>90</v>
      </c>
      <c r="C19" s="208">
        <v>50</v>
      </c>
      <c r="D19" s="233">
        <v>20.9</v>
      </c>
      <c r="E19" s="233">
        <v>3.5</v>
      </c>
      <c r="F19" s="233">
        <v>9.8500000000000004E-2</v>
      </c>
      <c r="G19" s="233">
        <v>0.85499999999999998</v>
      </c>
      <c r="H19" s="146"/>
    </row>
    <row r="20" spans="1:21" x14ac:dyDescent="0.25">
      <c r="A20" s="151"/>
      <c r="B20" s="251" t="s">
        <v>58</v>
      </c>
      <c r="C20" s="208">
        <v>50</v>
      </c>
      <c r="D20" s="208">
        <v>18.399999999999999</v>
      </c>
      <c r="E20" s="208">
        <v>2.08</v>
      </c>
      <c r="F20" s="208">
        <v>0.59499999999999997</v>
      </c>
      <c r="G20" s="208">
        <v>0.56000000000000005</v>
      </c>
      <c r="H20" s="146"/>
    </row>
    <row r="21" spans="1:21" x14ac:dyDescent="0.25">
      <c r="A21" s="151"/>
      <c r="B21" s="251" t="s">
        <v>8</v>
      </c>
      <c r="C21" s="208">
        <v>5</v>
      </c>
      <c r="D21" s="208">
        <v>35.25</v>
      </c>
      <c r="E21" s="208">
        <v>0.03</v>
      </c>
      <c r="F21" s="208">
        <v>3.9</v>
      </c>
      <c r="G21" s="208">
        <v>0.01</v>
      </c>
      <c r="H21" s="146"/>
    </row>
    <row r="22" spans="1:21" x14ac:dyDescent="0.25">
      <c r="A22" s="151"/>
      <c r="B22" s="29" t="s">
        <v>9</v>
      </c>
      <c r="C22" s="30">
        <v>10</v>
      </c>
      <c r="D22" s="30">
        <v>61.1</v>
      </c>
      <c r="E22" s="30">
        <v>1.42</v>
      </c>
      <c r="F22" s="30">
        <v>5.36</v>
      </c>
      <c r="G22" s="30">
        <v>2.42</v>
      </c>
    </row>
    <row r="23" spans="1:21" x14ac:dyDescent="0.25">
      <c r="A23" s="152"/>
      <c r="B23" s="251" t="s">
        <v>39</v>
      </c>
      <c r="C23" s="267">
        <v>100</v>
      </c>
      <c r="D23" s="208"/>
      <c r="E23" s="208"/>
      <c r="F23" s="208"/>
      <c r="G23" s="208"/>
    </row>
    <row r="24" spans="1:21" x14ac:dyDescent="0.25">
      <c r="A24" s="160"/>
      <c r="B24" s="152" t="s">
        <v>42</v>
      </c>
      <c r="C24" s="208">
        <v>50</v>
      </c>
      <c r="D24" s="208">
        <v>115</v>
      </c>
      <c r="E24" s="208">
        <v>24.6</v>
      </c>
      <c r="F24" s="208">
        <v>0.83</v>
      </c>
      <c r="G24" s="208">
        <v>3.94</v>
      </c>
      <c r="K24" s="159"/>
      <c r="L24" s="215"/>
      <c r="M24" s="215"/>
      <c r="N24" s="215"/>
      <c r="O24" s="215"/>
      <c r="P24" s="215"/>
    </row>
    <row r="25" spans="1:21" x14ac:dyDescent="0.25">
      <c r="A25" s="151"/>
      <c r="B25" s="298" t="s">
        <v>13</v>
      </c>
      <c r="C25" s="176">
        <v>100</v>
      </c>
      <c r="D25" s="176">
        <v>46.4</v>
      </c>
      <c r="E25" s="176">
        <v>10.02</v>
      </c>
      <c r="F25" s="176">
        <v>0</v>
      </c>
      <c r="G25" s="176">
        <v>0.3</v>
      </c>
      <c r="N25" s="155"/>
      <c r="O25" s="155"/>
      <c r="P25" s="155"/>
      <c r="Q25" s="155"/>
      <c r="R25" s="155"/>
      <c r="S25" s="155"/>
      <c r="T25" s="155"/>
      <c r="U25" s="155"/>
    </row>
    <row r="26" spans="1:21" s="150" customFormat="1" ht="15" customHeight="1" x14ac:dyDescent="0.25">
      <c r="A26" s="161"/>
      <c r="B26" s="296" t="s">
        <v>10</v>
      </c>
      <c r="C26" s="157"/>
      <c r="D26" s="158">
        <f>SUM(D16:D25)</f>
        <v>646.9899999999999</v>
      </c>
      <c r="E26" s="158">
        <f>SUM(E16:E25)</f>
        <v>90.528000000000006</v>
      </c>
      <c r="F26" s="158">
        <f>SUM(F16:F25)</f>
        <v>19.057500000000001</v>
      </c>
      <c r="G26" s="158">
        <f>SUM(G16:G25)</f>
        <v>26.947000000000003</v>
      </c>
      <c r="N26" s="227"/>
      <c r="O26" s="227"/>
      <c r="P26" s="227"/>
      <c r="Q26" s="227"/>
      <c r="R26" s="227"/>
      <c r="S26" s="227"/>
      <c r="T26" s="227"/>
      <c r="U26" s="227"/>
    </row>
    <row r="27" spans="1:21" ht="24" customHeight="1" x14ac:dyDescent="0.25">
      <c r="A27" s="147" t="s">
        <v>14</v>
      </c>
      <c r="B27" s="177"/>
      <c r="C27" s="260" t="s">
        <v>1</v>
      </c>
      <c r="D27" s="260" t="s">
        <v>2</v>
      </c>
      <c r="E27" s="149" t="s">
        <v>3</v>
      </c>
      <c r="F27" s="260" t="s">
        <v>4</v>
      </c>
      <c r="G27" s="260" t="s">
        <v>5</v>
      </c>
      <c r="N27" s="155"/>
      <c r="O27" s="155"/>
      <c r="P27" s="155"/>
      <c r="Q27" s="155"/>
      <c r="R27" s="155"/>
      <c r="S27" s="155"/>
      <c r="T27" s="155"/>
      <c r="U27" s="155"/>
    </row>
    <row r="28" spans="1:21" s="150" customFormat="1" x14ac:dyDescent="0.25">
      <c r="A28" s="151" t="s">
        <v>6</v>
      </c>
      <c r="B28" s="297" t="s">
        <v>99</v>
      </c>
      <c r="C28" s="208">
        <v>250</v>
      </c>
      <c r="D28" s="208">
        <v>216.09</v>
      </c>
      <c r="E28" s="208">
        <v>27.02</v>
      </c>
      <c r="F28" s="208">
        <v>12.96</v>
      </c>
      <c r="G28" s="208">
        <v>4.2</v>
      </c>
      <c r="M28" s="159"/>
      <c r="N28" s="219"/>
      <c r="O28" s="219"/>
      <c r="P28" s="219"/>
      <c r="Q28" s="219"/>
      <c r="R28" s="219"/>
      <c r="S28" s="227"/>
      <c r="T28" s="227"/>
      <c r="U28" s="227"/>
    </row>
    <row r="29" spans="1:21" s="150" customFormat="1" x14ac:dyDescent="0.25">
      <c r="A29" s="152"/>
      <c r="B29" s="265" t="s">
        <v>91</v>
      </c>
      <c r="C29" s="208">
        <v>160</v>
      </c>
      <c r="D29" s="208">
        <v>240</v>
      </c>
      <c r="E29" s="208">
        <v>51.36</v>
      </c>
      <c r="F29" s="208">
        <v>1.63</v>
      </c>
      <c r="G29" s="208">
        <v>3.68</v>
      </c>
      <c r="M29" s="159"/>
      <c r="N29" s="219"/>
      <c r="O29" s="219"/>
      <c r="P29" s="219"/>
      <c r="Q29" s="219"/>
      <c r="R29" s="219"/>
      <c r="S29" s="227"/>
      <c r="T29" s="227"/>
      <c r="U29" s="227"/>
    </row>
    <row r="30" spans="1:21" s="150" customFormat="1" x14ac:dyDescent="0.25">
      <c r="A30" s="152"/>
      <c r="B30" s="251" t="s">
        <v>39</v>
      </c>
      <c r="C30" s="267">
        <v>100</v>
      </c>
      <c r="D30" s="208"/>
      <c r="E30" s="208"/>
      <c r="F30" s="208"/>
      <c r="G30" s="208"/>
      <c r="N30" s="227"/>
      <c r="O30" s="227"/>
      <c r="P30" s="227"/>
      <c r="Q30" s="227"/>
      <c r="R30" s="227"/>
      <c r="S30" s="227"/>
      <c r="T30" s="227"/>
      <c r="U30" s="227"/>
    </row>
    <row r="31" spans="1:21" x14ac:dyDescent="0.25">
      <c r="A31" s="152"/>
      <c r="B31" s="152" t="s">
        <v>42</v>
      </c>
      <c r="C31" s="208">
        <v>50</v>
      </c>
      <c r="D31" s="208">
        <v>115</v>
      </c>
      <c r="E31" s="208">
        <v>24.6</v>
      </c>
      <c r="F31" s="208">
        <v>0.83</v>
      </c>
      <c r="G31" s="231">
        <v>3.94</v>
      </c>
    </row>
    <row r="32" spans="1:21" x14ac:dyDescent="0.25">
      <c r="A32" s="152"/>
      <c r="B32" s="183" t="s">
        <v>25</v>
      </c>
      <c r="C32" s="176">
        <v>100</v>
      </c>
      <c r="D32" s="176">
        <v>32.4</v>
      </c>
      <c r="E32" s="176">
        <v>5.6</v>
      </c>
      <c r="F32" s="176">
        <v>0.2</v>
      </c>
      <c r="G32" s="248">
        <v>0.6</v>
      </c>
    </row>
    <row r="33" spans="1:14" s="150" customFormat="1" ht="15" customHeight="1" x14ac:dyDescent="0.25">
      <c r="A33" s="161"/>
      <c r="B33" s="296" t="s">
        <v>10</v>
      </c>
      <c r="C33" s="157"/>
      <c r="D33" s="158">
        <f>SUM(D28:D32)</f>
        <v>603.49</v>
      </c>
      <c r="E33" s="158">
        <f>SUM(E28:E32)</f>
        <v>108.57999999999998</v>
      </c>
      <c r="F33" s="158">
        <f>SUM(F28:F32)</f>
        <v>15.62</v>
      </c>
      <c r="G33" s="299">
        <f>SUM(G28:G32)</f>
        <v>12.42</v>
      </c>
      <c r="I33" s="159"/>
      <c r="J33" s="215"/>
      <c r="K33" s="215"/>
      <c r="L33" s="215"/>
      <c r="M33" s="215"/>
      <c r="N33" s="215"/>
    </row>
    <row r="34" spans="1:14" ht="24" customHeight="1" x14ac:dyDescent="0.25">
      <c r="A34" s="147" t="s">
        <v>15</v>
      </c>
      <c r="B34" s="148"/>
      <c r="C34" s="149" t="s">
        <v>1</v>
      </c>
      <c r="D34" s="149" t="s">
        <v>2</v>
      </c>
      <c r="E34" s="149" t="s">
        <v>3</v>
      </c>
      <c r="F34" s="149" t="s">
        <v>4</v>
      </c>
      <c r="G34" s="149" t="s">
        <v>5</v>
      </c>
    </row>
    <row r="35" spans="1:14" x14ac:dyDescent="0.25">
      <c r="A35" s="151" t="s">
        <v>6</v>
      </c>
      <c r="B35" s="298" t="s">
        <v>92</v>
      </c>
      <c r="C35" s="233">
        <v>50</v>
      </c>
      <c r="D35" s="233">
        <v>67.5</v>
      </c>
      <c r="E35" s="233">
        <v>4.65E-2</v>
      </c>
      <c r="F35" s="233">
        <v>3.0449999999999999</v>
      </c>
      <c r="G35" s="233">
        <v>9.9499999999999993</v>
      </c>
    </row>
    <row r="36" spans="1:14" x14ac:dyDescent="0.25">
      <c r="A36" s="151"/>
      <c r="B36" s="29" t="s">
        <v>43</v>
      </c>
      <c r="C36" s="30">
        <v>70</v>
      </c>
      <c r="D36" s="120">
        <v>63.28</v>
      </c>
      <c r="E36" s="120">
        <v>10.15</v>
      </c>
      <c r="F36" s="120">
        <v>1.659</v>
      </c>
      <c r="G36" s="120">
        <v>1.645</v>
      </c>
    </row>
    <row r="37" spans="1:14" x14ac:dyDescent="0.25">
      <c r="A37" s="151"/>
      <c r="B37" s="29" t="s">
        <v>93</v>
      </c>
      <c r="C37" s="30">
        <v>70</v>
      </c>
      <c r="D37" s="30">
        <v>85.4</v>
      </c>
      <c r="E37" s="30">
        <v>16.45</v>
      </c>
      <c r="F37" s="30">
        <v>0.55369999999999997</v>
      </c>
      <c r="G37" s="30">
        <v>2.8420000000000001</v>
      </c>
    </row>
    <row r="38" spans="1:14" x14ac:dyDescent="0.25">
      <c r="A38" s="151"/>
      <c r="B38" s="251" t="s">
        <v>59</v>
      </c>
      <c r="C38" s="208">
        <v>50</v>
      </c>
      <c r="D38" s="208">
        <v>73.77</v>
      </c>
      <c r="E38" s="208">
        <v>5.59</v>
      </c>
      <c r="F38" s="208">
        <v>4.76</v>
      </c>
      <c r="G38" s="208">
        <v>2.21</v>
      </c>
    </row>
    <row r="39" spans="1:14" x14ac:dyDescent="0.25">
      <c r="A39" s="160"/>
      <c r="B39" s="298" t="s">
        <v>94</v>
      </c>
      <c r="C39" s="233">
        <v>50</v>
      </c>
      <c r="D39" s="233">
        <v>22</v>
      </c>
      <c r="E39" s="233">
        <v>3.34</v>
      </c>
      <c r="F39" s="233">
        <v>0.53500000000000003</v>
      </c>
      <c r="G39" s="233">
        <v>0.29749999999999999</v>
      </c>
    </row>
    <row r="40" spans="1:14" x14ac:dyDescent="0.25">
      <c r="A40" s="160"/>
      <c r="B40" s="298" t="s">
        <v>60</v>
      </c>
      <c r="C40" s="233">
        <v>50</v>
      </c>
      <c r="D40" s="233">
        <v>33.049999999999997</v>
      </c>
      <c r="E40" s="233">
        <v>5.3</v>
      </c>
      <c r="F40" s="233">
        <v>0.2165</v>
      </c>
      <c r="G40" s="233">
        <v>1.85</v>
      </c>
    </row>
    <row r="41" spans="1:14" x14ac:dyDescent="0.25">
      <c r="A41" s="160"/>
      <c r="B41" s="298" t="s">
        <v>8</v>
      </c>
      <c r="C41" s="233">
        <v>5</v>
      </c>
      <c r="D41" s="233">
        <v>35.25</v>
      </c>
      <c r="E41" s="233">
        <v>0.03</v>
      </c>
      <c r="F41" s="233">
        <v>3.9</v>
      </c>
      <c r="G41" s="233">
        <v>0.01</v>
      </c>
    </row>
    <row r="42" spans="1:14" x14ac:dyDescent="0.25">
      <c r="A42" s="160"/>
      <c r="B42" s="29" t="s">
        <v>9</v>
      </c>
      <c r="C42" s="30">
        <v>10</v>
      </c>
      <c r="D42" s="30">
        <v>61.1</v>
      </c>
      <c r="E42" s="30">
        <v>1.42</v>
      </c>
      <c r="F42" s="30">
        <v>5.36</v>
      </c>
      <c r="G42" s="30">
        <v>2.42</v>
      </c>
    </row>
    <row r="43" spans="1:14" x14ac:dyDescent="0.25">
      <c r="A43" s="160"/>
      <c r="B43" s="298" t="s">
        <v>39</v>
      </c>
      <c r="C43" s="300">
        <v>100</v>
      </c>
      <c r="D43" s="233"/>
      <c r="E43" s="233"/>
      <c r="F43" s="233"/>
      <c r="G43" s="233"/>
    </row>
    <row r="44" spans="1:14" x14ac:dyDescent="0.25">
      <c r="A44" s="152"/>
      <c r="B44" s="175" t="s">
        <v>42</v>
      </c>
      <c r="C44" s="233">
        <v>50</v>
      </c>
      <c r="D44" s="233">
        <v>115</v>
      </c>
      <c r="E44" s="233">
        <v>24.6</v>
      </c>
      <c r="F44" s="233">
        <v>0.83</v>
      </c>
      <c r="G44" s="233">
        <v>3.94</v>
      </c>
    </row>
    <row r="45" spans="1:14" x14ac:dyDescent="0.25">
      <c r="A45" s="152"/>
      <c r="B45" s="251" t="s">
        <v>95</v>
      </c>
      <c r="C45" s="208">
        <v>100</v>
      </c>
      <c r="D45" s="208">
        <v>27.3</v>
      </c>
      <c r="E45" s="208">
        <v>4.24</v>
      </c>
      <c r="F45" s="208">
        <v>0.2</v>
      </c>
      <c r="G45" s="208">
        <v>1.1299999999999999</v>
      </c>
    </row>
    <row r="46" spans="1:14" s="150" customFormat="1" ht="15.75" customHeight="1" x14ac:dyDescent="0.25">
      <c r="A46" s="156"/>
      <c r="B46" s="296" t="s">
        <v>10</v>
      </c>
      <c r="C46" s="157"/>
      <c r="D46" s="158">
        <f>SUM(D35:D45)</f>
        <v>583.65</v>
      </c>
      <c r="E46" s="158">
        <f>SUM(E35:E45)</f>
        <v>71.166499999999999</v>
      </c>
      <c r="F46" s="158">
        <f>SUM(F35:F45)</f>
        <v>21.059199999999997</v>
      </c>
      <c r="G46" s="158">
        <f>SUM(G35:G45)</f>
        <v>26.294499999999999</v>
      </c>
    </row>
    <row r="47" spans="1:14" ht="24" customHeight="1" x14ac:dyDescent="0.25">
      <c r="A47" s="162" t="s">
        <v>17</v>
      </c>
      <c r="B47" s="148"/>
      <c r="C47" s="149" t="s">
        <v>1</v>
      </c>
      <c r="D47" s="149" t="s">
        <v>2</v>
      </c>
      <c r="E47" s="149" t="s">
        <v>3</v>
      </c>
      <c r="F47" s="149" t="s">
        <v>4</v>
      </c>
      <c r="G47" s="149" t="s">
        <v>5</v>
      </c>
    </row>
    <row r="48" spans="1:14" x14ac:dyDescent="0.25">
      <c r="A48" s="151" t="s">
        <v>6</v>
      </c>
      <c r="B48" s="251" t="s">
        <v>61</v>
      </c>
      <c r="C48" s="208">
        <v>250</v>
      </c>
      <c r="D48" s="233">
        <v>382.5</v>
      </c>
      <c r="E48" s="233">
        <v>55</v>
      </c>
      <c r="F48" s="233">
        <v>6.98</v>
      </c>
      <c r="G48" s="233">
        <v>15.9</v>
      </c>
    </row>
    <row r="49" spans="1:11" x14ac:dyDescent="0.25">
      <c r="A49" s="151"/>
      <c r="B49" s="251" t="s">
        <v>62</v>
      </c>
      <c r="C49" s="208">
        <v>50</v>
      </c>
      <c r="D49" s="208">
        <v>34.5</v>
      </c>
      <c r="E49" s="208">
        <v>4.8499999999999996</v>
      </c>
      <c r="F49" s="208">
        <v>1.1100000000000001</v>
      </c>
      <c r="G49" s="208">
        <v>0.79500000000000004</v>
      </c>
    </row>
    <row r="50" spans="1:11" x14ac:dyDescent="0.25">
      <c r="A50" s="151"/>
      <c r="B50" s="251" t="s">
        <v>63</v>
      </c>
      <c r="C50" s="208">
        <v>50</v>
      </c>
      <c r="D50" s="301">
        <v>78</v>
      </c>
      <c r="E50" s="301">
        <v>3.6850000000000001</v>
      </c>
      <c r="F50" s="301">
        <v>6.45</v>
      </c>
      <c r="G50" s="301">
        <v>0.85</v>
      </c>
      <c r="H50" s="146"/>
      <c r="I50" s="146"/>
      <c r="J50" s="146"/>
    </row>
    <row r="51" spans="1:11" x14ac:dyDescent="0.25">
      <c r="A51" s="160"/>
      <c r="B51" s="298" t="s">
        <v>96</v>
      </c>
      <c r="C51" s="208">
        <v>50</v>
      </c>
      <c r="D51" s="233">
        <v>13.2</v>
      </c>
      <c r="E51" s="233">
        <v>1.9850000000000001</v>
      </c>
      <c r="F51" s="233">
        <v>0.15</v>
      </c>
      <c r="G51" s="233">
        <v>0.72499999999999998</v>
      </c>
      <c r="H51" s="146"/>
      <c r="I51" s="146"/>
      <c r="J51" s="146"/>
      <c r="K51" s="146"/>
    </row>
    <row r="52" spans="1:11" x14ac:dyDescent="0.25">
      <c r="A52" s="160"/>
      <c r="B52" s="298" t="s">
        <v>64</v>
      </c>
      <c r="C52" s="233">
        <v>50</v>
      </c>
      <c r="D52" s="233">
        <v>19.45</v>
      </c>
      <c r="E52" s="233">
        <v>3.0750000000000002</v>
      </c>
      <c r="F52" s="233">
        <v>0.13350000000000001</v>
      </c>
      <c r="G52" s="233">
        <v>0.91500000000000004</v>
      </c>
    </row>
    <row r="53" spans="1:11" x14ac:dyDescent="0.25">
      <c r="A53" s="160"/>
      <c r="B53" s="298" t="s">
        <v>8</v>
      </c>
      <c r="C53" s="233">
        <v>5</v>
      </c>
      <c r="D53" s="233">
        <v>35.25</v>
      </c>
      <c r="E53" s="233">
        <v>0.03</v>
      </c>
      <c r="F53" s="233">
        <v>3.9</v>
      </c>
      <c r="G53" s="233">
        <v>0.01</v>
      </c>
    </row>
    <row r="54" spans="1:11" x14ac:dyDescent="0.25">
      <c r="A54" s="160"/>
      <c r="B54" s="29" t="s">
        <v>9</v>
      </c>
      <c r="C54" s="30">
        <v>10</v>
      </c>
      <c r="D54" s="30">
        <v>61.1</v>
      </c>
      <c r="E54" s="30">
        <v>1.42</v>
      </c>
      <c r="F54" s="30">
        <v>5.36</v>
      </c>
      <c r="G54" s="30">
        <v>2.42</v>
      </c>
    </row>
    <row r="55" spans="1:11" x14ac:dyDescent="0.25">
      <c r="A55" s="152"/>
      <c r="B55" s="251" t="s">
        <v>39</v>
      </c>
      <c r="C55" s="267">
        <v>100</v>
      </c>
      <c r="D55" s="208"/>
      <c r="E55" s="208"/>
      <c r="F55" s="208"/>
      <c r="G55" s="208"/>
    </row>
    <row r="56" spans="1:11" x14ac:dyDescent="0.25">
      <c r="A56" s="160"/>
      <c r="B56" s="152" t="s">
        <v>42</v>
      </c>
      <c r="C56" s="208">
        <v>50</v>
      </c>
      <c r="D56" s="208">
        <v>115</v>
      </c>
      <c r="E56" s="208">
        <v>24.6</v>
      </c>
      <c r="F56" s="208">
        <v>0.83</v>
      </c>
      <c r="G56" s="208">
        <v>3.94</v>
      </c>
    </row>
    <row r="57" spans="1:11" x14ac:dyDescent="0.25">
      <c r="A57" s="152"/>
      <c r="B57" s="251" t="s">
        <v>24</v>
      </c>
      <c r="C57" s="208">
        <v>100</v>
      </c>
      <c r="D57" s="208">
        <v>48.3</v>
      </c>
      <c r="E57" s="208">
        <v>10.9</v>
      </c>
      <c r="F57" s="208">
        <v>0</v>
      </c>
      <c r="G57" s="208">
        <v>0</v>
      </c>
    </row>
    <row r="58" spans="1:11" x14ac:dyDescent="0.25">
      <c r="A58" s="302"/>
      <c r="B58" s="303" t="s">
        <v>10</v>
      </c>
      <c r="C58" s="304"/>
      <c r="D58" s="305">
        <f>SUM(D48:D57)</f>
        <v>787.3</v>
      </c>
      <c r="E58" s="305">
        <f>SUM(E48:E57)</f>
        <v>105.54500000000002</v>
      </c>
      <c r="F58" s="305">
        <f>SUM(F48:F57)</f>
        <v>24.913499999999996</v>
      </c>
      <c r="G58" s="305">
        <f>SUM(G48:G57)</f>
        <v>25.555000000000003</v>
      </c>
    </row>
    <row r="59" spans="1:11" x14ac:dyDescent="0.25">
      <c r="B59" s="167" t="s">
        <v>20</v>
      </c>
      <c r="D59" s="168">
        <f>(D14+D26+D33+D46+D58)/5</f>
        <v>680.86999999999989</v>
      </c>
      <c r="E59" s="168">
        <f>(E14+E26+E33+E46+E58)/5</f>
        <v>96.694900000000004</v>
      </c>
      <c r="F59" s="168">
        <f>(F14+F26+F33+F46+F58)/5</f>
        <v>22.065440000000002</v>
      </c>
      <c r="G59" s="168">
        <f>(G14+G26+G33+G46+G58)/5</f>
        <v>23.251300000000004</v>
      </c>
    </row>
    <row r="60" spans="1:11" x14ac:dyDescent="0.25">
      <c r="A60" s="200" t="s">
        <v>35</v>
      </c>
      <c r="B60" s="10"/>
      <c r="C60" s="10"/>
    </row>
    <row r="61" spans="1:11" x14ac:dyDescent="0.25">
      <c r="A61" s="143" t="s">
        <v>21</v>
      </c>
      <c r="C61" s="146" t="s">
        <v>22</v>
      </c>
      <c r="D61" s="169"/>
      <c r="E61" s="169"/>
      <c r="F61" s="169"/>
      <c r="G61" s="150"/>
    </row>
  </sheetData>
  <pageMargins left="0.7" right="0.7" top="0.75" bottom="0.75" header="0.3" footer="0.3"/>
  <pageSetup paperSize="9" scale="65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D685-DBBB-4A4F-B862-BA884EF3FEF8}">
  <sheetPr>
    <pageSetUpPr fitToPage="1"/>
  </sheetPr>
  <dimension ref="A1:AB67"/>
  <sheetViews>
    <sheetView zoomScale="80" zoomScaleNormal="80" workbookViewId="0">
      <selection activeCell="J58" sqref="J58"/>
    </sheetView>
  </sheetViews>
  <sheetFormatPr defaultRowHeight="15.75" x14ac:dyDescent="0.25"/>
  <cols>
    <col min="1" max="1" width="12.85546875" style="26" customWidth="1"/>
    <col min="2" max="2" width="45.5703125" style="22" bestFit="1" customWidth="1"/>
    <col min="3" max="3" width="12.7109375" style="22" customWidth="1"/>
    <col min="4" max="4" width="13.42578125" style="22" bestFit="1" customWidth="1"/>
    <col min="5" max="5" width="14.7109375" style="22" bestFit="1" customWidth="1"/>
    <col min="6" max="6" width="10.140625" style="22" bestFit="1" customWidth="1"/>
    <col min="7" max="7" width="10" style="22" bestFit="1" customWidth="1"/>
    <col min="8" max="257" width="8.7109375" style="26"/>
    <col min="258" max="258" width="37.7109375" style="26" customWidth="1"/>
    <col min="259" max="260" width="14.28515625" style="26" customWidth="1"/>
    <col min="261" max="261" width="13.5703125" style="26" customWidth="1"/>
    <col min="262" max="262" width="15.7109375" style="26" customWidth="1"/>
    <col min="263" max="263" width="15.5703125" style="26" customWidth="1"/>
    <col min="264" max="513" width="8.7109375" style="26"/>
    <col min="514" max="514" width="37.7109375" style="26" customWidth="1"/>
    <col min="515" max="516" width="14.28515625" style="26" customWidth="1"/>
    <col min="517" max="517" width="13.5703125" style="26" customWidth="1"/>
    <col min="518" max="518" width="15.7109375" style="26" customWidth="1"/>
    <col min="519" max="519" width="15.5703125" style="26" customWidth="1"/>
    <col min="520" max="769" width="8.7109375" style="26"/>
    <col min="770" max="770" width="37.7109375" style="26" customWidth="1"/>
    <col min="771" max="772" width="14.28515625" style="26" customWidth="1"/>
    <col min="773" max="773" width="13.5703125" style="26" customWidth="1"/>
    <col min="774" max="774" width="15.7109375" style="26" customWidth="1"/>
    <col min="775" max="775" width="15.5703125" style="26" customWidth="1"/>
    <col min="776" max="1025" width="8.7109375" style="26"/>
    <col min="1026" max="1026" width="37.7109375" style="26" customWidth="1"/>
    <col min="1027" max="1028" width="14.28515625" style="26" customWidth="1"/>
    <col min="1029" max="1029" width="13.5703125" style="26" customWidth="1"/>
    <col min="1030" max="1030" width="15.7109375" style="26" customWidth="1"/>
    <col min="1031" max="1031" width="15.5703125" style="26" customWidth="1"/>
    <col min="1032" max="1281" width="8.7109375" style="26"/>
    <col min="1282" max="1282" width="37.7109375" style="26" customWidth="1"/>
    <col min="1283" max="1284" width="14.28515625" style="26" customWidth="1"/>
    <col min="1285" max="1285" width="13.5703125" style="26" customWidth="1"/>
    <col min="1286" max="1286" width="15.7109375" style="26" customWidth="1"/>
    <col min="1287" max="1287" width="15.5703125" style="26" customWidth="1"/>
    <col min="1288" max="1537" width="8.7109375" style="26"/>
    <col min="1538" max="1538" width="37.7109375" style="26" customWidth="1"/>
    <col min="1539" max="1540" width="14.28515625" style="26" customWidth="1"/>
    <col min="1541" max="1541" width="13.5703125" style="26" customWidth="1"/>
    <col min="1542" max="1542" width="15.7109375" style="26" customWidth="1"/>
    <col min="1543" max="1543" width="15.5703125" style="26" customWidth="1"/>
    <col min="1544" max="1793" width="8.7109375" style="26"/>
    <col min="1794" max="1794" width="37.7109375" style="26" customWidth="1"/>
    <col min="1795" max="1796" width="14.28515625" style="26" customWidth="1"/>
    <col min="1797" max="1797" width="13.5703125" style="26" customWidth="1"/>
    <col min="1798" max="1798" width="15.7109375" style="26" customWidth="1"/>
    <col min="1799" max="1799" width="15.5703125" style="26" customWidth="1"/>
    <col min="1800" max="2049" width="8.7109375" style="26"/>
    <col min="2050" max="2050" width="37.7109375" style="26" customWidth="1"/>
    <col min="2051" max="2052" width="14.28515625" style="26" customWidth="1"/>
    <col min="2053" max="2053" width="13.5703125" style="26" customWidth="1"/>
    <col min="2054" max="2054" width="15.7109375" style="26" customWidth="1"/>
    <col min="2055" max="2055" width="15.5703125" style="26" customWidth="1"/>
    <col min="2056" max="2305" width="8.7109375" style="26"/>
    <col min="2306" max="2306" width="37.7109375" style="26" customWidth="1"/>
    <col min="2307" max="2308" width="14.28515625" style="26" customWidth="1"/>
    <col min="2309" max="2309" width="13.5703125" style="26" customWidth="1"/>
    <col min="2310" max="2310" width="15.7109375" style="26" customWidth="1"/>
    <col min="2311" max="2311" width="15.5703125" style="26" customWidth="1"/>
    <col min="2312" max="2561" width="8.7109375" style="26"/>
    <col min="2562" max="2562" width="37.7109375" style="26" customWidth="1"/>
    <col min="2563" max="2564" width="14.28515625" style="26" customWidth="1"/>
    <col min="2565" max="2565" width="13.5703125" style="26" customWidth="1"/>
    <col min="2566" max="2566" width="15.7109375" style="26" customWidth="1"/>
    <col min="2567" max="2567" width="15.5703125" style="26" customWidth="1"/>
    <col min="2568" max="2817" width="8.7109375" style="26"/>
    <col min="2818" max="2818" width="37.7109375" style="26" customWidth="1"/>
    <col min="2819" max="2820" width="14.28515625" style="26" customWidth="1"/>
    <col min="2821" max="2821" width="13.5703125" style="26" customWidth="1"/>
    <col min="2822" max="2822" width="15.7109375" style="26" customWidth="1"/>
    <col min="2823" max="2823" width="15.5703125" style="26" customWidth="1"/>
    <col min="2824" max="3073" width="8.7109375" style="26"/>
    <col min="3074" max="3074" width="37.7109375" style="26" customWidth="1"/>
    <col min="3075" max="3076" width="14.28515625" style="26" customWidth="1"/>
    <col min="3077" max="3077" width="13.5703125" style="26" customWidth="1"/>
    <col min="3078" max="3078" width="15.7109375" style="26" customWidth="1"/>
    <col min="3079" max="3079" width="15.5703125" style="26" customWidth="1"/>
    <col min="3080" max="3329" width="8.7109375" style="26"/>
    <col min="3330" max="3330" width="37.7109375" style="26" customWidth="1"/>
    <col min="3331" max="3332" width="14.28515625" style="26" customWidth="1"/>
    <col min="3333" max="3333" width="13.5703125" style="26" customWidth="1"/>
    <col min="3334" max="3334" width="15.7109375" style="26" customWidth="1"/>
    <col min="3335" max="3335" width="15.5703125" style="26" customWidth="1"/>
    <col min="3336" max="3585" width="8.7109375" style="26"/>
    <col min="3586" max="3586" width="37.7109375" style="26" customWidth="1"/>
    <col min="3587" max="3588" width="14.28515625" style="26" customWidth="1"/>
    <col min="3589" max="3589" width="13.5703125" style="26" customWidth="1"/>
    <col min="3590" max="3590" width="15.7109375" style="26" customWidth="1"/>
    <col min="3591" max="3591" width="15.5703125" style="26" customWidth="1"/>
    <col min="3592" max="3841" width="8.7109375" style="26"/>
    <col min="3842" max="3842" width="37.7109375" style="26" customWidth="1"/>
    <col min="3843" max="3844" width="14.28515625" style="26" customWidth="1"/>
    <col min="3845" max="3845" width="13.5703125" style="26" customWidth="1"/>
    <col min="3846" max="3846" width="15.7109375" style="26" customWidth="1"/>
    <col min="3847" max="3847" width="15.5703125" style="26" customWidth="1"/>
    <col min="3848" max="4097" width="8.7109375" style="26"/>
    <col min="4098" max="4098" width="37.7109375" style="26" customWidth="1"/>
    <col min="4099" max="4100" width="14.28515625" style="26" customWidth="1"/>
    <col min="4101" max="4101" width="13.5703125" style="26" customWidth="1"/>
    <col min="4102" max="4102" width="15.7109375" style="26" customWidth="1"/>
    <col min="4103" max="4103" width="15.5703125" style="26" customWidth="1"/>
    <col min="4104" max="4353" width="8.7109375" style="26"/>
    <col min="4354" max="4354" width="37.7109375" style="26" customWidth="1"/>
    <col min="4355" max="4356" width="14.28515625" style="26" customWidth="1"/>
    <col min="4357" max="4357" width="13.5703125" style="26" customWidth="1"/>
    <col min="4358" max="4358" width="15.7109375" style="26" customWidth="1"/>
    <col min="4359" max="4359" width="15.5703125" style="26" customWidth="1"/>
    <col min="4360" max="4609" width="8.7109375" style="26"/>
    <col min="4610" max="4610" width="37.7109375" style="26" customWidth="1"/>
    <col min="4611" max="4612" width="14.28515625" style="26" customWidth="1"/>
    <col min="4613" max="4613" width="13.5703125" style="26" customWidth="1"/>
    <col min="4614" max="4614" width="15.7109375" style="26" customWidth="1"/>
    <col min="4615" max="4615" width="15.5703125" style="26" customWidth="1"/>
    <col min="4616" max="4865" width="8.7109375" style="26"/>
    <col min="4866" max="4866" width="37.7109375" style="26" customWidth="1"/>
    <col min="4867" max="4868" width="14.28515625" style="26" customWidth="1"/>
    <col min="4869" max="4869" width="13.5703125" style="26" customWidth="1"/>
    <col min="4870" max="4870" width="15.7109375" style="26" customWidth="1"/>
    <col min="4871" max="4871" width="15.5703125" style="26" customWidth="1"/>
    <col min="4872" max="5121" width="8.7109375" style="26"/>
    <col min="5122" max="5122" width="37.7109375" style="26" customWidth="1"/>
    <col min="5123" max="5124" width="14.28515625" style="26" customWidth="1"/>
    <col min="5125" max="5125" width="13.5703125" style="26" customWidth="1"/>
    <col min="5126" max="5126" width="15.7109375" style="26" customWidth="1"/>
    <col min="5127" max="5127" width="15.5703125" style="26" customWidth="1"/>
    <col min="5128" max="5377" width="8.7109375" style="26"/>
    <col min="5378" max="5378" width="37.7109375" style="26" customWidth="1"/>
    <col min="5379" max="5380" width="14.28515625" style="26" customWidth="1"/>
    <col min="5381" max="5381" width="13.5703125" style="26" customWidth="1"/>
    <col min="5382" max="5382" width="15.7109375" style="26" customWidth="1"/>
    <col min="5383" max="5383" width="15.5703125" style="26" customWidth="1"/>
    <col min="5384" max="5633" width="8.7109375" style="26"/>
    <col min="5634" max="5634" width="37.7109375" style="26" customWidth="1"/>
    <col min="5635" max="5636" width="14.28515625" style="26" customWidth="1"/>
    <col min="5637" max="5637" width="13.5703125" style="26" customWidth="1"/>
    <col min="5638" max="5638" width="15.7109375" style="26" customWidth="1"/>
    <col min="5639" max="5639" width="15.5703125" style="26" customWidth="1"/>
    <col min="5640" max="5889" width="8.7109375" style="26"/>
    <col min="5890" max="5890" width="37.7109375" style="26" customWidth="1"/>
    <col min="5891" max="5892" width="14.28515625" style="26" customWidth="1"/>
    <col min="5893" max="5893" width="13.5703125" style="26" customWidth="1"/>
    <col min="5894" max="5894" width="15.7109375" style="26" customWidth="1"/>
    <col min="5895" max="5895" width="15.5703125" style="26" customWidth="1"/>
    <col min="5896" max="6145" width="8.7109375" style="26"/>
    <col min="6146" max="6146" width="37.7109375" style="26" customWidth="1"/>
    <col min="6147" max="6148" width="14.28515625" style="26" customWidth="1"/>
    <col min="6149" max="6149" width="13.5703125" style="26" customWidth="1"/>
    <col min="6150" max="6150" width="15.7109375" style="26" customWidth="1"/>
    <col min="6151" max="6151" width="15.5703125" style="26" customWidth="1"/>
    <col min="6152" max="6401" width="8.7109375" style="26"/>
    <col min="6402" max="6402" width="37.7109375" style="26" customWidth="1"/>
    <col min="6403" max="6404" width="14.28515625" style="26" customWidth="1"/>
    <col min="6405" max="6405" width="13.5703125" style="26" customWidth="1"/>
    <col min="6406" max="6406" width="15.7109375" style="26" customWidth="1"/>
    <col min="6407" max="6407" width="15.5703125" style="26" customWidth="1"/>
    <col min="6408" max="6657" width="8.7109375" style="26"/>
    <col min="6658" max="6658" width="37.7109375" style="26" customWidth="1"/>
    <col min="6659" max="6660" width="14.28515625" style="26" customWidth="1"/>
    <col min="6661" max="6661" width="13.5703125" style="26" customWidth="1"/>
    <col min="6662" max="6662" width="15.7109375" style="26" customWidth="1"/>
    <col min="6663" max="6663" width="15.5703125" style="26" customWidth="1"/>
    <col min="6664" max="6913" width="8.7109375" style="26"/>
    <col min="6914" max="6914" width="37.7109375" style="26" customWidth="1"/>
    <col min="6915" max="6916" width="14.28515625" style="26" customWidth="1"/>
    <col min="6917" max="6917" width="13.5703125" style="26" customWidth="1"/>
    <col min="6918" max="6918" width="15.7109375" style="26" customWidth="1"/>
    <col min="6919" max="6919" width="15.5703125" style="26" customWidth="1"/>
    <col min="6920" max="7169" width="8.7109375" style="26"/>
    <col min="7170" max="7170" width="37.7109375" style="26" customWidth="1"/>
    <col min="7171" max="7172" width="14.28515625" style="26" customWidth="1"/>
    <col min="7173" max="7173" width="13.5703125" style="26" customWidth="1"/>
    <col min="7174" max="7174" width="15.7109375" style="26" customWidth="1"/>
    <col min="7175" max="7175" width="15.5703125" style="26" customWidth="1"/>
    <col min="7176" max="7425" width="8.7109375" style="26"/>
    <col min="7426" max="7426" width="37.7109375" style="26" customWidth="1"/>
    <col min="7427" max="7428" width="14.28515625" style="26" customWidth="1"/>
    <col min="7429" max="7429" width="13.5703125" style="26" customWidth="1"/>
    <col min="7430" max="7430" width="15.7109375" style="26" customWidth="1"/>
    <col min="7431" max="7431" width="15.5703125" style="26" customWidth="1"/>
    <col min="7432" max="7681" width="8.7109375" style="26"/>
    <col min="7682" max="7682" width="37.7109375" style="26" customWidth="1"/>
    <col min="7683" max="7684" width="14.28515625" style="26" customWidth="1"/>
    <col min="7685" max="7685" width="13.5703125" style="26" customWidth="1"/>
    <col min="7686" max="7686" width="15.7109375" style="26" customWidth="1"/>
    <col min="7687" max="7687" width="15.5703125" style="26" customWidth="1"/>
    <col min="7688" max="7937" width="8.7109375" style="26"/>
    <col min="7938" max="7938" width="37.7109375" style="26" customWidth="1"/>
    <col min="7939" max="7940" width="14.28515625" style="26" customWidth="1"/>
    <col min="7941" max="7941" width="13.5703125" style="26" customWidth="1"/>
    <col min="7942" max="7942" width="15.7109375" style="26" customWidth="1"/>
    <col min="7943" max="7943" width="15.5703125" style="26" customWidth="1"/>
    <col min="7944" max="8193" width="8.7109375" style="26"/>
    <col min="8194" max="8194" width="37.7109375" style="26" customWidth="1"/>
    <col min="8195" max="8196" width="14.28515625" style="26" customWidth="1"/>
    <col min="8197" max="8197" width="13.5703125" style="26" customWidth="1"/>
    <col min="8198" max="8198" width="15.7109375" style="26" customWidth="1"/>
    <col min="8199" max="8199" width="15.5703125" style="26" customWidth="1"/>
    <col min="8200" max="8449" width="8.7109375" style="26"/>
    <col min="8450" max="8450" width="37.7109375" style="26" customWidth="1"/>
    <col min="8451" max="8452" width="14.28515625" style="26" customWidth="1"/>
    <col min="8453" max="8453" width="13.5703125" style="26" customWidth="1"/>
    <col min="8454" max="8454" width="15.7109375" style="26" customWidth="1"/>
    <col min="8455" max="8455" width="15.5703125" style="26" customWidth="1"/>
    <col min="8456" max="8705" width="8.7109375" style="26"/>
    <col min="8706" max="8706" width="37.7109375" style="26" customWidth="1"/>
    <col min="8707" max="8708" width="14.28515625" style="26" customWidth="1"/>
    <col min="8709" max="8709" width="13.5703125" style="26" customWidth="1"/>
    <col min="8710" max="8710" width="15.7109375" style="26" customWidth="1"/>
    <col min="8711" max="8711" width="15.5703125" style="26" customWidth="1"/>
    <col min="8712" max="8961" width="8.7109375" style="26"/>
    <col min="8962" max="8962" width="37.7109375" style="26" customWidth="1"/>
    <col min="8963" max="8964" width="14.28515625" style="26" customWidth="1"/>
    <col min="8965" max="8965" width="13.5703125" style="26" customWidth="1"/>
    <col min="8966" max="8966" width="15.7109375" style="26" customWidth="1"/>
    <col min="8967" max="8967" width="15.5703125" style="26" customWidth="1"/>
    <col min="8968" max="9217" width="8.7109375" style="26"/>
    <col min="9218" max="9218" width="37.7109375" style="26" customWidth="1"/>
    <col min="9219" max="9220" width="14.28515625" style="26" customWidth="1"/>
    <col min="9221" max="9221" width="13.5703125" style="26" customWidth="1"/>
    <col min="9222" max="9222" width="15.7109375" style="26" customWidth="1"/>
    <col min="9223" max="9223" width="15.5703125" style="26" customWidth="1"/>
    <col min="9224" max="9473" width="8.7109375" style="26"/>
    <col min="9474" max="9474" width="37.7109375" style="26" customWidth="1"/>
    <col min="9475" max="9476" width="14.28515625" style="26" customWidth="1"/>
    <col min="9477" max="9477" width="13.5703125" style="26" customWidth="1"/>
    <col min="9478" max="9478" width="15.7109375" style="26" customWidth="1"/>
    <col min="9479" max="9479" width="15.5703125" style="26" customWidth="1"/>
    <col min="9480" max="9729" width="8.7109375" style="26"/>
    <col min="9730" max="9730" width="37.7109375" style="26" customWidth="1"/>
    <col min="9731" max="9732" width="14.28515625" style="26" customWidth="1"/>
    <col min="9733" max="9733" width="13.5703125" style="26" customWidth="1"/>
    <col min="9734" max="9734" width="15.7109375" style="26" customWidth="1"/>
    <col min="9735" max="9735" width="15.5703125" style="26" customWidth="1"/>
    <col min="9736" max="9985" width="8.7109375" style="26"/>
    <col min="9986" max="9986" width="37.7109375" style="26" customWidth="1"/>
    <col min="9987" max="9988" width="14.28515625" style="26" customWidth="1"/>
    <col min="9989" max="9989" width="13.5703125" style="26" customWidth="1"/>
    <col min="9990" max="9990" width="15.7109375" style="26" customWidth="1"/>
    <col min="9991" max="9991" width="15.5703125" style="26" customWidth="1"/>
    <col min="9992" max="10241" width="8.7109375" style="26"/>
    <col min="10242" max="10242" width="37.7109375" style="26" customWidth="1"/>
    <col min="10243" max="10244" width="14.28515625" style="26" customWidth="1"/>
    <col min="10245" max="10245" width="13.5703125" style="26" customWidth="1"/>
    <col min="10246" max="10246" width="15.7109375" style="26" customWidth="1"/>
    <col min="10247" max="10247" width="15.5703125" style="26" customWidth="1"/>
    <col min="10248" max="10497" width="8.7109375" style="26"/>
    <col min="10498" max="10498" width="37.7109375" style="26" customWidth="1"/>
    <col min="10499" max="10500" width="14.28515625" style="26" customWidth="1"/>
    <col min="10501" max="10501" width="13.5703125" style="26" customWidth="1"/>
    <col min="10502" max="10502" width="15.7109375" style="26" customWidth="1"/>
    <col min="10503" max="10503" width="15.5703125" style="26" customWidth="1"/>
    <col min="10504" max="10753" width="8.7109375" style="26"/>
    <col min="10754" max="10754" width="37.7109375" style="26" customWidth="1"/>
    <col min="10755" max="10756" width="14.28515625" style="26" customWidth="1"/>
    <col min="10757" max="10757" width="13.5703125" style="26" customWidth="1"/>
    <col min="10758" max="10758" width="15.7109375" style="26" customWidth="1"/>
    <col min="10759" max="10759" width="15.5703125" style="26" customWidth="1"/>
    <col min="10760" max="11009" width="8.7109375" style="26"/>
    <col min="11010" max="11010" width="37.7109375" style="26" customWidth="1"/>
    <col min="11011" max="11012" width="14.28515625" style="26" customWidth="1"/>
    <col min="11013" max="11013" width="13.5703125" style="26" customWidth="1"/>
    <col min="11014" max="11014" width="15.7109375" style="26" customWidth="1"/>
    <col min="11015" max="11015" width="15.5703125" style="26" customWidth="1"/>
    <col min="11016" max="11265" width="8.7109375" style="26"/>
    <col min="11266" max="11266" width="37.7109375" style="26" customWidth="1"/>
    <col min="11267" max="11268" width="14.28515625" style="26" customWidth="1"/>
    <col min="11269" max="11269" width="13.5703125" style="26" customWidth="1"/>
    <col min="11270" max="11270" width="15.7109375" style="26" customWidth="1"/>
    <col min="11271" max="11271" width="15.5703125" style="26" customWidth="1"/>
    <col min="11272" max="11521" width="8.7109375" style="26"/>
    <col min="11522" max="11522" width="37.7109375" style="26" customWidth="1"/>
    <col min="11523" max="11524" width="14.28515625" style="26" customWidth="1"/>
    <col min="11525" max="11525" width="13.5703125" style="26" customWidth="1"/>
    <col min="11526" max="11526" width="15.7109375" style="26" customWidth="1"/>
    <col min="11527" max="11527" width="15.5703125" style="26" customWidth="1"/>
    <col min="11528" max="11777" width="8.7109375" style="26"/>
    <col min="11778" max="11778" width="37.7109375" style="26" customWidth="1"/>
    <col min="11779" max="11780" width="14.28515625" style="26" customWidth="1"/>
    <col min="11781" max="11781" width="13.5703125" style="26" customWidth="1"/>
    <col min="11782" max="11782" width="15.7109375" style="26" customWidth="1"/>
    <col min="11783" max="11783" width="15.5703125" style="26" customWidth="1"/>
    <col min="11784" max="12033" width="8.7109375" style="26"/>
    <col min="12034" max="12034" width="37.7109375" style="26" customWidth="1"/>
    <col min="12035" max="12036" width="14.28515625" style="26" customWidth="1"/>
    <col min="12037" max="12037" width="13.5703125" style="26" customWidth="1"/>
    <col min="12038" max="12038" width="15.7109375" style="26" customWidth="1"/>
    <col min="12039" max="12039" width="15.5703125" style="26" customWidth="1"/>
    <col min="12040" max="12289" width="8.7109375" style="26"/>
    <col min="12290" max="12290" width="37.7109375" style="26" customWidth="1"/>
    <col min="12291" max="12292" width="14.28515625" style="26" customWidth="1"/>
    <col min="12293" max="12293" width="13.5703125" style="26" customWidth="1"/>
    <col min="12294" max="12294" width="15.7109375" style="26" customWidth="1"/>
    <col min="12295" max="12295" width="15.5703125" style="26" customWidth="1"/>
    <col min="12296" max="12545" width="8.7109375" style="26"/>
    <col min="12546" max="12546" width="37.7109375" style="26" customWidth="1"/>
    <col min="12547" max="12548" width="14.28515625" style="26" customWidth="1"/>
    <col min="12549" max="12549" width="13.5703125" style="26" customWidth="1"/>
    <col min="12550" max="12550" width="15.7109375" style="26" customWidth="1"/>
    <col min="12551" max="12551" width="15.5703125" style="26" customWidth="1"/>
    <col min="12552" max="12801" width="8.7109375" style="26"/>
    <col min="12802" max="12802" width="37.7109375" style="26" customWidth="1"/>
    <col min="12803" max="12804" width="14.28515625" style="26" customWidth="1"/>
    <col min="12805" max="12805" width="13.5703125" style="26" customWidth="1"/>
    <col min="12806" max="12806" width="15.7109375" style="26" customWidth="1"/>
    <col min="12807" max="12807" width="15.5703125" style="26" customWidth="1"/>
    <col min="12808" max="13057" width="8.7109375" style="26"/>
    <col min="13058" max="13058" width="37.7109375" style="26" customWidth="1"/>
    <col min="13059" max="13060" width="14.28515625" style="26" customWidth="1"/>
    <col min="13061" max="13061" width="13.5703125" style="26" customWidth="1"/>
    <col min="13062" max="13062" width="15.7109375" style="26" customWidth="1"/>
    <col min="13063" max="13063" width="15.5703125" style="26" customWidth="1"/>
    <col min="13064" max="13313" width="8.7109375" style="26"/>
    <col min="13314" max="13314" width="37.7109375" style="26" customWidth="1"/>
    <col min="13315" max="13316" width="14.28515625" style="26" customWidth="1"/>
    <col min="13317" max="13317" width="13.5703125" style="26" customWidth="1"/>
    <col min="13318" max="13318" width="15.7109375" style="26" customWidth="1"/>
    <col min="13319" max="13319" width="15.5703125" style="26" customWidth="1"/>
    <col min="13320" max="13569" width="8.7109375" style="26"/>
    <col min="13570" max="13570" width="37.7109375" style="26" customWidth="1"/>
    <col min="13571" max="13572" width="14.28515625" style="26" customWidth="1"/>
    <col min="13573" max="13573" width="13.5703125" style="26" customWidth="1"/>
    <col min="13574" max="13574" width="15.7109375" style="26" customWidth="1"/>
    <col min="13575" max="13575" width="15.5703125" style="26" customWidth="1"/>
    <col min="13576" max="13825" width="8.7109375" style="26"/>
    <col min="13826" max="13826" width="37.7109375" style="26" customWidth="1"/>
    <col min="13827" max="13828" width="14.28515625" style="26" customWidth="1"/>
    <col min="13829" max="13829" width="13.5703125" style="26" customWidth="1"/>
    <col min="13830" max="13830" width="15.7109375" style="26" customWidth="1"/>
    <col min="13831" max="13831" width="15.5703125" style="26" customWidth="1"/>
    <col min="13832" max="14081" width="8.7109375" style="26"/>
    <col min="14082" max="14082" width="37.7109375" style="26" customWidth="1"/>
    <col min="14083" max="14084" width="14.28515625" style="26" customWidth="1"/>
    <col min="14085" max="14085" width="13.5703125" style="26" customWidth="1"/>
    <col min="14086" max="14086" width="15.7109375" style="26" customWidth="1"/>
    <col min="14087" max="14087" width="15.5703125" style="26" customWidth="1"/>
    <col min="14088" max="14337" width="8.7109375" style="26"/>
    <col min="14338" max="14338" width="37.7109375" style="26" customWidth="1"/>
    <col min="14339" max="14340" width="14.28515625" style="26" customWidth="1"/>
    <col min="14341" max="14341" width="13.5703125" style="26" customWidth="1"/>
    <col min="14342" max="14342" width="15.7109375" style="26" customWidth="1"/>
    <col min="14343" max="14343" width="15.5703125" style="26" customWidth="1"/>
    <col min="14344" max="14593" width="8.7109375" style="26"/>
    <col min="14594" max="14594" width="37.7109375" style="26" customWidth="1"/>
    <col min="14595" max="14596" width="14.28515625" style="26" customWidth="1"/>
    <col min="14597" max="14597" width="13.5703125" style="26" customWidth="1"/>
    <col min="14598" max="14598" width="15.7109375" style="26" customWidth="1"/>
    <col min="14599" max="14599" width="15.5703125" style="26" customWidth="1"/>
    <col min="14600" max="14849" width="8.7109375" style="26"/>
    <col min="14850" max="14850" width="37.7109375" style="26" customWidth="1"/>
    <col min="14851" max="14852" width="14.28515625" style="26" customWidth="1"/>
    <col min="14853" max="14853" width="13.5703125" style="26" customWidth="1"/>
    <col min="14854" max="14854" width="15.7109375" style="26" customWidth="1"/>
    <col min="14855" max="14855" width="15.5703125" style="26" customWidth="1"/>
    <col min="14856" max="15105" width="8.7109375" style="26"/>
    <col min="15106" max="15106" width="37.7109375" style="26" customWidth="1"/>
    <col min="15107" max="15108" width="14.28515625" style="26" customWidth="1"/>
    <col min="15109" max="15109" width="13.5703125" style="26" customWidth="1"/>
    <col min="15110" max="15110" width="15.7109375" style="26" customWidth="1"/>
    <col min="15111" max="15111" width="15.5703125" style="26" customWidth="1"/>
    <col min="15112" max="15361" width="8.7109375" style="26"/>
    <col min="15362" max="15362" width="37.7109375" style="26" customWidth="1"/>
    <col min="15363" max="15364" width="14.28515625" style="26" customWidth="1"/>
    <col min="15365" max="15365" width="13.5703125" style="26" customWidth="1"/>
    <col min="15366" max="15366" width="15.7109375" style="26" customWidth="1"/>
    <col min="15367" max="15367" width="15.5703125" style="26" customWidth="1"/>
    <col min="15368" max="15617" width="8.7109375" style="26"/>
    <col min="15618" max="15618" width="37.7109375" style="26" customWidth="1"/>
    <col min="15619" max="15620" width="14.28515625" style="26" customWidth="1"/>
    <col min="15621" max="15621" width="13.5703125" style="26" customWidth="1"/>
    <col min="15622" max="15622" width="15.7109375" style="26" customWidth="1"/>
    <col min="15623" max="15623" width="15.5703125" style="26" customWidth="1"/>
    <col min="15624" max="15873" width="8.7109375" style="26"/>
    <col min="15874" max="15874" width="37.7109375" style="26" customWidth="1"/>
    <col min="15875" max="15876" width="14.28515625" style="26" customWidth="1"/>
    <col min="15877" max="15877" width="13.5703125" style="26" customWidth="1"/>
    <col min="15878" max="15878" width="15.7109375" style="26" customWidth="1"/>
    <col min="15879" max="15879" width="15.5703125" style="26" customWidth="1"/>
    <col min="15880" max="16129" width="8.7109375" style="26"/>
    <col min="16130" max="16130" width="37.7109375" style="26" customWidth="1"/>
    <col min="16131" max="16132" width="14.28515625" style="26" customWidth="1"/>
    <col min="16133" max="16133" width="13.5703125" style="26" customWidth="1"/>
    <col min="16134" max="16134" width="15.7109375" style="26" customWidth="1"/>
    <col min="16135" max="16135" width="15.5703125" style="26" customWidth="1"/>
    <col min="16136" max="16384" width="8.7109375" style="26"/>
  </cols>
  <sheetData>
    <row r="1" spans="1:7" ht="30" customHeight="1" x14ac:dyDescent="0.25"/>
    <row r="2" spans="1:7" ht="35.25" customHeight="1" x14ac:dyDescent="0.35">
      <c r="A2" s="7" t="str">
        <f>'Teine 3'!A2</f>
        <v>Koolilõuna 08.04-12.04.2024</v>
      </c>
      <c r="B2" s="123"/>
      <c r="C2" s="10" t="s">
        <v>45</v>
      </c>
      <c r="D2" s="12"/>
    </row>
    <row r="3" spans="1:7" ht="24" customHeight="1" x14ac:dyDescent="0.25">
      <c r="A3" s="65" t="s">
        <v>0</v>
      </c>
      <c r="B3" s="87"/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</row>
    <row r="4" spans="1:7" ht="17.25" customHeight="1" x14ac:dyDescent="0.25">
      <c r="A4" s="280" t="s">
        <v>6</v>
      </c>
      <c r="B4" s="75" t="str">
        <f>'Teine 3'!B4</f>
        <v>Bolognese kaste</v>
      </c>
      <c r="C4" s="281">
        <v>150</v>
      </c>
      <c r="D4" s="103">
        <f>(C4/'Teine 3'!C4)*'Teine 3'!D4</f>
        <v>252.34285714285716</v>
      </c>
      <c r="E4" s="103">
        <f>(D4/'Teine 3'!D4)*'Teine 3'!E4</f>
        <v>16.885714285714286</v>
      </c>
      <c r="F4" s="103">
        <f>(E4/'Teine 3'!E4)*'Teine 3'!F4</f>
        <v>18.107142857142854</v>
      </c>
      <c r="G4" s="103">
        <f>(F4/'Teine 3'!F4)*'Teine 3'!G4</f>
        <v>10.553571428571427</v>
      </c>
    </row>
    <row r="5" spans="1:7" x14ac:dyDescent="0.25">
      <c r="A5" s="95"/>
      <c r="B5" s="75" t="str">
        <f>'Teine 3'!B5</f>
        <v>Täisterapasta/pasta (G)</v>
      </c>
      <c r="C5" s="282">
        <v>100</v>
      </c>
      <c r="D5" s="103">
        <f>(C5/'Teine 3'!C5)*'Teine 3'!D5</f>
        <v>180</v>
      </c>
      <c r="E5" s="103">
        <f>(D5/'Teine 3'!D5)*'Teine 3'!E5</f>
        <v>34.300000000000004</v>
      </c>
      <c r="F5" s="103">
        <f>(E5/'Teine 3'!E5)*'Teine 3'!F5</f>
        <v>1.41</v>
      </c>
      <c r="G5" s="103">
        <f>(F5/'Teine 3'!F5)*'Teine 3'!G5</f>
        <v>6.6428571428571432</v>
      </c>
    </row>
    <row r="6" spans="1:7" s="49" customFormat="1" x14ac:dyDescent="0.25">
      <c r="A6" s="95"/>
      <c r="B6" s="75" t="str">
        <f>'Teine 3'!B6</f>
        <v>Tatar, aurutatud</v>
      </c>
      <c r="C6" s="281">
        <v>100</v>
      </c>
      <c r="D6" s="103">
        <f>(C6/'Teine 3'!C6)*'Teine 3'!D6</f>
        <v>79.857142857142861</v>
      </c>
      <c r="E6" s="103">
        <f>(D6/'Teine 3'!D6)*'Teine 3'!E6</f>
        <v>16.571428571428573</v>
      </c>
      <c r="F6" s="103">
        <f>(E6/'Teine 3'!E6)*'Teine 3'!F6</f>
        <v>0.50000000000000011</v>
      </c>
      <c r="G6" s="103">
        <f>(F6/'Teine 3'!F6)*'Teine 3'!G6</f>
        <v>2.9857142857142867</v>
      </c>
    </row>
    <row r="7" spans="1:7" x14ac:dyDescent="0.25">
      <c r="A7" s="95"/>
      <c r="B7" s="75" t="str">
        <f>'Teine 3'!B7</f>
        <v>Kapsasalat kurgiga</v>
      </c>
      <c r="C7" s="281">
        <v>50</v>
      </c>
      <c r="D7" s="103">
        <f>(C7/'Teine 3'!C7)*'Teine 3'!D7</f>
        <v>25.6</v>
      </c>
      <c r="E7" s="103">
        <f>(D7/'Teine 3'!D7)*'Teine 3'!E7</f>
        <v>2.66</v>
      </c>
      <c r="F7" s="103">
        <f>(E7/'Teine 3'!E7)*'Teine 3'!F7</f>
        <v>1.1850000000000001</v>
      </c>
      <c r="G7" s="103">
        <f>(F7/'Teine 3'!F7)*'Teine 3'!G7</f>
        <v>0.52500000000000002</v>
      </c>
    </row>
    <row r="8" spans="1:7" x14ac:dyDescent="0.25">
      <c r="A8" s="95"/>
      <c r="B8" s="75" t="str">
        <f>'Teine 3'!B8</f>
        <v>Porgand, hernes, porrulauk</v>
      </c>
      <c r="C8" s="223">
        <v>50</v>
      </c>
      <c r="D8" s="103">
        <f>(C8/'Teine 3'!C8)*'Teine 3'!D8</f>
        <v>31.25</v>
      </c>
      <c r="E8" s="103">
        <f>(D8/'Teine 3'!D8)*'Teine 3'!E8</f>
        <v>3.28</v>
      </c>
      <c r="F8" s="103">
        <f>(E8/'Teine 3'!E8)*'Teine 3'!F8</f>
        <v>0.79</v>
      </c>
      <c r="G8" s="103">
        <f>(F8/'Teine 3'!F8)*'Teine 3'!G8</f>
        <v>1.595</v>
      </c>
    </row>
    <row r="9" spans="1:7" x14ac:dyDescent="0.25">
      <c r="A9" s="95"/>
      <c r="B9" s="75" t="str">
        <f>'Teine 3'!B9</f>
        <v>Salatikaste</v>
      </c>
      <c r="C9" s="224">
        <v>5</v>
      </c>
      <c r="D9" s="103">
        <f>(C9/'Teine 3'!C9)*'Teine 3'!D9</f>
        <v>35.25</v>
      </c>
      <c r="E9" s="103">
        <f>(D9/'Teine 3'!D9)*'Teine 3'!E9</f>
        <v>0.03</v>
      </c>
      <c r="F9" s="103">
        <f>(E9/'Teine 3'!E9)*'Teine 3'!F9</f>
        <v>3.9</v>
      </c>
      <c r="G9" s="103">
        <f>(F9/'Teine 3'!F9)*'Teine 3'!G9</f>
        <v>0.01</v>
      </c>
    </row>
    <row r="10" spans="1:7" x14ac:dyDescent="0.25">
      <c r="A10" s="95"/>
      <c r="B10" s="75" t="str">
        <f>'Teine 3'!B10</f>
        <v>Seemnesegu</v>
      </c>
      <c r="C10" s="224">
        <v>10</v>
      </c>
      <c r="D10" s="103">
        <f>(C10/'Teine 3'!C10)*'Teine 3'!D10</f>
        <v>61.1</v>
      </c>
      <c r="E10" s="103">
        <f>(D10/'Teine 3'!D10)*'Teine 3'!E10</f>
        <v>1.42</v>
      </c>
      <c r="F10" s="103">
        <f>(E10/'Teine 3'!E10)*'Teine 3'!F10</f>
        <v>5.36</v>
      </c>
      <c r="G10" s="103">
        <f>(F10/'Teine 3'!F10)*'Teine 3'!G10</f>
        <v>2.42</v>
      </c>
    </row>
    <row r="11" spans="1:7" x14ac:dyDescent="0.25">
      <c r="A11" s="95"/>
      <c r="B11" s="75" t="str">
        <f>'Teine 3'!B11</f>
        <v>PRIA Piimatooted (piim, keefir ) (L)</v>
      </c>
      <c r="C11" s="283">
        <v>100</v>
      </c>
      <c r="D11" s="17"/>
      <c r="E11" s="17"/>
      <c r="F11" s="17"/>
      <c r="G11" s="17"/>
    </row>
    <row r="12" spans="1:7" x14ac:dyDescent="0.25">
      <c r="A12" s="95"/>
      <c r="B12" s="75" t="str">
        <f>'Teine 3'!B12</f>
        <v>Rukkileiva- ja sepikutoodete valik (G)</v>
      </c>
      <c r="C12" s="284">
        <v>60</v>
      </c>
      <c r="D12" s="19">
        <f>(C12/'Teine 3'!C12)*'Teine 3'!D12</f>
        <v>138</v>
      </c>
      <c r="E12" s="19">
        <f>(D12/'Teine 3'!D12)*'Teine 3'!E12</f>
        <v>29.52</v>
      </c>
      <c r="F12" s="19">
        <f>(E12/'Teine 3'!E12)*'Teine 3'!F12</f>
        <v>0.99599999999999989</v>
      </c>
      <c r="G12" s="19">
        <f>(F12/'Teine 3'!F12)*'Teine 3'!G12</f>
        <v>4.7279999999999998</v>
      </c>
    </row>
    <row r="13" spans="1:7" x14ac:dyDescent="0.25">
      <c r="A13" s="95"/>
      <c r="B13" s="75" t="s">
        <v>27</v>
      </c>
      <c r="C13" s="281">
        <v>100</v>
      </c>
      <c r="D13" s="103">
        <f>(C13/'Teine 3'!C13)*'Teine 3'!D13</f>
        <v>48.3</v>
      </c>
      <c r="E13" s="103">
        <f>(D13/'Teine 3'!D13)*'Teine 3'!E13</f>
        <v>10.9</v>
      </c>
      <c r="F13" s="103">
        <f>(E13/'Teine 3'!E13)*'Teine 3'!F13</f>
        <v>0</v>
      </c>
      <c r="G13" s="103">
        <v>0.13</v>
      </c>
    </row>
    <row r="14" spans="1:7" s="50" customFormat="1" x14ac:dyDescent="0.25">
      <c r="A14" s="69"/>
      <c r="B14" s="285" t="s">
        <v>10</v>
      </c>
      <c r="C14" s="97"/>
      <c r="D14" s="97">
        <f>SUM(D4:D13)</f>
        <v>851.7</v>
      </c>
      <c r="E14" s="97">
        <f>SUM(E4:E13)</f>
        <v>115.56714285714287</v>
      </c>
      <c r="F14" s="97">
        <f>SUM(F4:F13)</f>
        <v>32.248142857142852</v>
      </c>
      <c r="G14" s="97">
        <f>SUM(G4:G13)</f>
        <v>29.590142857142855</v>
      </c>
    </row>
    <row r="15" spans="1:7" x14ac:dyDescent="0.25">
      <c r="A15" s="20"/>
      <c r="B15" s="21"/>
    </row>
    <row r="16" spans="1:7" ht="24" customHeight="1" x14ac:dyDescent="0.25">
      <c r="A16" s="65" t="s">
        <v>11</v>
      </c>
      <c r="B16" s="87"/>
      <c r="C16" s="74" t="s">
        <v>1</v>
      </c>
      <c r="D16" s="74" t="s">
        <v>2</v>
      </c>
      <c r="E16" s="74" t="s">
        <v>3</v>
      </c>
      <c r="F16" s="74" t="s">
        <v>4</v>
      </c>
      <c r="G16" s="74" t="s">
        <v>5</v>
      </c>
    </row>
    <row r="17" spans="1:7" x14ac:dyDescent="0.25">
      <c r="A17" s="75" t="s">
        <v>6</v>
      </c>
      <c r="B17" s="118" t="str">
        <f>'Teine 3'!B16</f>
        <v>Kanaliha tükid koorekastmes (L, G)</v>
      </c>
      <c r="C17" s="76">
        <v>150</v>
      </c>
      <c r="D17" s="103">
        <f>C17*'Teine 3'!D16/'Teine 3'!C16</f>
        <v>169.5</v>
      </c>
      <c r="E17" s="103">
        <f>D17*'Teine 3'!E16/'Teine 3'!D16</f>
        <v>15.342857142857145</v>
      </c>
      <c r="F17" s="103">
        <f>E17*'Teine 3'!F16/'Teine 3'!E16</f>
        <v>11.142857142857144</v>
      </c>
      <c r="G17" s="103">
        <f>F17*'Teine 3'!G16/'Teine 3'!F16</f>
        <v>10.242857142857144</v>
      </c>
    </row>
    <row r="18" spans="1:7" x14ac:dyDescent="0.25">
      <c r="A18" s="63"/>
      <c r="B18" s="118" t="str">
        <f>'Teine 3'!B17</f>
        <v>Riis, aurutatud</v>
      </c>
      <c r="C18" s="76">
        <v>100</v>
      </c>
      <c r="D18" s="103">
        <f>C18*'Teine 3'!D17/'Teine 3'!C17</f>
        <v>130</v>
      </c>
      <c r="E18" s="103">
        <f>D18*'Teine 3'!E17/'Teine 3'!D17</f>
        <v>28.8</v>
      </c>
      <c r="F18" s="103">
        <f>E18*'Teine 3'!F17/'Teine 3'!E17</f>
        <v>0.25</v>
      </c>
      <c r="G18" s="103">
        <f>F18*'Teine 3'!G17/'Teine 3'!F17</f>
        <v>2.9600000000000004</v>
      </c>
    </row>
    <row r="19" spans="1:7" x14ac:dyDescent="0.25">
      <c r="A19" s="63"/>
      <c r="B19" s="118" t="str">
        <f>'Teine 3'!B18</f>
        <v>Kartulipüree (L)</v>
      </c>
      <c r="C19" s="76">
        <v>100</v>
      </c>
      <c r="D19" s="103">
        <f>C19*'Teine 3'!D18/'Teine 3'!C18</f>
        <v>90.4</v>
      </c>
      <c r="E19" s="103">
        <f>D19*'Teine 3'!E18/'Teine 3'!D18</f>
        <v>14.5</v>
      </c>
      <c r="F19" s="103">
        <f>E19*'Teine 3'!F18/'Teine 3'!E18</f>
        <v>2.37</v>
      </c>
      <c r="G19" s="103">
        <f>F19*'Teine 3'!G18/'Teine 3'!F18</f>
        <v>2.35</v>
      </c>
    </row>
    <row r="20" spans="1:7" x14ac:dyDescent="0.25">
      <c r="A20" s="63"/>
      <c r="B20" s="118" t="str">
        <f>'Teine 3'!B19</f>
        <v>Kapsa salat paprika ja tilliga</v>
      </c>
      <c r="C20" s="76">
        <v>50</v>
      </c>
      <c r="D20" s="103">
        <f>C20*'Teine 3'!D19/'Teine 3'!C19</f>
        <v>15.2</v>
      </c>
      <c r="E20" s="103">
        <f>D20*'Teine 3'!E19/'Teine 3'!D19</f>
        <v>2.4449999999999998</v>
      </c>
      <c r="F20" s="103">
        <f>E20*'Teine 3'!F19/'Teine 3'!E19</f>
        <v>0.1255</v>
      </c>
      <c r="G20" s="103">
        <f>F20*'Teine 3'!G19/'Teine 3'!F19</f>
        <v>0.60499999999999998</v>
      </c>
    </row>
    <row r="21" spans="1:7" x14ac:dyDescent="0.25">
      <c r="A21" s="63"/>
      <c r="B21" s="118" t="str">
        <f>'Teine 3'!B20</f>
        <v xml:space="preserve">Peet, hapukurk, oad </v>
      </c>
      <c r="C21" s="76">
        <v>50</v>
      </c>
      <c r="D21" s="103">
        <f>C21*'Teine 3'!D20/'Teine 3'!C20</f>
        <v>20.95</v>
      </c>
      <c r="E21" s="103">
        <f>D21*'Teine 3'!E20/'Teine 3'!D20</f>
        <v>3.165</v>
      </c>
      <c r="F21" s="103">
        <f>E21*'Teine 3'!F20/'Teine 3'!E20</f>
        <v>0.11850000000000001</v>
      </c>
      <c r="G21" s="103">
        <f>F21*'Teine 3'!G20/'Teine 3'!F20</f>
        <v>1.2150000000000001</v>
      </c>
    </row>
    <row r="22" spans="1:7" x14ac:dyDescent="0.25">
      <c r="A22" s="63"/>
      <c r="B22" s="118" t="str">
        <f>'Teine 3'!B21</f>
        <v>Salatikaste</v>
      </c>
      <c r="C22" s="76">
        <v>5</v>
      </c>
      <c r="D22" s="103">
        <f>C22*'Teine 3'!D21/'Teine 3'!C21</f>
        <v>35.25</v>
      </c>
      <c r="E22" s="103">
        <f>D22*'Teine 3'!E21/'Teine 3'!D21</f>
        <v>2.9999999999999995E-2</v>
      </c>
      <c r="F22" s="103">
        <f>E22*'Teine 3'!F21/'Teine 3'!E21</f>
        <v>3.8999999999999995</v>
      </c>
      <c r="G22" s="103">
        <f>F22*'Teine 3'!G21/'Teine 3'!F21</f>
        <v>9.9999999999999985E-3</v>
      </c>
    </row>
    <row r="23" spans="1:7" x14ac:dyDescent="0.25">
      <c r="A23" s="63"/>
      <c r="B23" s="118" t="str">
        <f>'Teine 3'!B22</f>
        <v>Seemnesegu</v>
      </c>
      <c r="C23" s="76">
        <v>10</v>
      </c>
      <c r="D23" s="103">
        <f>C23*'Teine 3'!D22/'Teine 3'!C22</f>
        <v>61.1</v>
      </c>
      <c r="E23" s="103">
        <f>D23*'Teine 3'!E22/'Teine 3'!D22</f>
        <v>1.42</v>
      </c>
      <c r="F23" s="103">
        <f>E23*'Teine 3'!F22/'Teine 3'!E22</f>
        <v>5.36</v>
      </c>
      <c r="G23" s="103">
        <f>F23*'Teine 3'!G22/'Teine 3'!F22</f>
        <v>2.42</v>
      </c>
    </row>
    <row r="24" spans="1:7" x14ac:dyDescent="0.25">
      <c r="A24" s="63"/>
      <c r="B24" s="118" t="str">
        <f>'Teine 3'!B23</f>
        <v>PRIA Piimatooted (piim, keefir) (L)</v>
      </c>
      <c r="C24" s="76">
        <v>100</v>
      </c>
      <c r="D24" s="103"/>
      <c r="E24" s="103"/>
      <c r="F24" s="103"/>
      <c r="G24" s="103"/>
    </row>
    <row r="25" spans="1:7" x14ac:dyDescent="0.25">
      <c r="A25" s="63"/>
      <c r="B25" s="118" t="str">
        <f>'Teine 3'!B24</f>
        <v>Rukkileiva- ja sepikutoodete valik (G)</v>
      </c>
      <c r="C25" s="76">
        <v>60</v>
      </c>
      <c r="D25" s="103">
        <f>C25*'Teine 3'!D24/'Teine 3'!C24</f>
        <v>138</v>
      </c>
      <c r="E25" s="103">
        <f>D25*'Teine 3'!E24/'Teine 3'!D24</f>
        <v>29.520000000000003</v>
      </c>
      <c r="F25" s="103">
        <f>E25*'Teine 3'!F24/'Teine 3'!E24</f>
        <v>0.99599999999999989</v>
      </c>
      <c r="G25" s="103">
        <f>F25*'Teine 3'!G24/'Teine 3'!F24</f>
        <v>4.7279999999999998</v>
      </c>
    </row>
    <row r="26" spans="1:7" x14ac:dyDescent="0.25">
      <c r="A26" s="63"/>
      <c r="B26" s="118" t="s">
        <v>31</v>
      </c>
      <c r="C26" s="76">
        <v>100</v>
      </c>
      <c r="D26" s="103">
        <f>C26*'Teine 3'!D25/'Teine 3'!C25</f>
        <v>48.3</v>
      </c>
      <c r="E26" s="103">
        <f>D26*'Teine 3'!E25/'Teine 3'!D25</f>
        <v>10.9</v>
      </c>
      <c r="F26" s="103">
        <f>E26*'Teine 3'!F25/'Teine 3'!E25</f>
        <v>0</v>
      </c>
      <c r="G26" s="103">
        <v>0</v>
      </c>
    </row>
    <row r="27" spans="1:7" s="50" customFormat="1" x14ac:dyDescent="0.25">
      <c r="A27" s="69"/>
      <c r="B27" s="116" t="s">
        <v>10</v>
      </c>
      <c r="C27" s="97"/>
      <c r="D27" s="97">
        <f>SUM(D17:D26)</f>
        <v>708.69999999999993</v>
      </c>
      <c r="E27" s="97">
        <f>SUM(E17:E26)</f>
        <v>106.12285714285716</v>
      </c>
      <c r="F27" s="97">
        <f>SUM(F17:F26)</f>
        <v>24.26285714285714</v>
      </c>
      <c r="G27" s="97">
        <f>SUM(G17:G26)</f>
        <v>24.530857142857144</v>
      </c>
    </row>
    <row r="28" spans="1:7" x14ac:dyDescent="0.25">
      <c r="A28" s="20"/>
      <c r="B28" s="21"/>
    </row>
    <row r="29" spans="1:7" ht="24" customHeight="1" x14ac:dyDescent="0.25">
      <c r="A29" s="65" t="s">
        <v>14</v>
      </c>
      <c r="B29" s="87"/>
      <c r="C29" s="74" t="s">
        <v>1</v>
      </c>
      <c r="D29" s="74" t="s">
        <v>2</v>
      </c>
      <c r="E29" s="74" t="s">
        <v>3</v>
      </c>
      <c r="F29" s="74" t="s">
        <v>4</v>
      </c>
      <c r="G29" s="74" t="s">
        <v>5</v>
      </c>
    </row>
    <row r="30" spans="1:7" x14ac:dyDescent="0.25">
      <c r="A30" s="225" t="s">
        <v>6</v>
      </c>
      <c r="B30" s="226" t="str">
        <f>'Teine 3'!B28</f>
        <v>Kalasupp</v>
      </c>
      <c r="C30" s="76">
        <v>300</v>
      </c>
      <c r="D30" s="103">
        <f>(C30/'Teine 3'!C28)*'Teine 3'!D28</f>
        <v>381</v>
      </c>
      <c r="E30" s="103">
        <f>(D30/'Teine 3'!D28)*'Teine 3'!E28</f>
        <v>39.6</v>
      </c>
      <c r="F30" s="103">
        <f>(E30/'Teine 3'!E28)*'Teine 3'!F28</f>
        <v>9.24</v>
      </c>
      <c r="G30" s="103">
        <f>(F30/'Teine 3'!F28)*'Teine 3'!G28</f>
        <v>12.299999999999999</v>
      </c>
    </row>
    <row r="31" spans="1:7" x14ac:dyDescent="0.25">
      <c r="A31" s="63"/>
      <c r="B31" s="226" t="str">
        <f>'Teine 3'!B29</f>
        <v>Hapukoor (L)</v>
      </c>
      <c r="C31" s="222">
        <v>10</v>
      </c>
      <c r="D31" s="103">
        <f>(C31/'Teine 3'!C29)*'Teine 3'!D29</f>
        <v>22.2</v>
      </c>
      <c r="E31" s="103">
        <f>(D31/'Teine 3'!D29)*'Teine 3'!E29</f>
        <v>0.38</v>
      </c>
      <c r="F31" s="103">
        <f>(E31/'Teine 3'!E29)*'Teine 3'!F29</f>
        <v>2.15</v>
      </c>
      <c r="G31" s="103">
        <f>(F31/'Teine 3'!F29)*'Teine 3'!G29</f>
        <v>0.33</v>
      </c>
    </row>
    <row r="32" spans="1:7" x14ac:dyDescent="0.25">
      <c r="A32" s="63"/>
      <c r="B32" s="226" t="str">
        <f>'Teine 3'!B30</f>
        <v xml:space="preserve">Pannkook moosiga (G, L) </v>
      </c>
      <c r="C32" s="222">
        <v>160</v>
      </c>
      <c r="D32" s="103">
        <f>(C32/'Teine 3'!C30)*'Teine 3'!D30</f>
        <v>219.2</v>
      </c>
      <c r="E32" s="103">
        <f>(D32/'Teine 3'!D30)*'Teine 3'!E30</f>
        <v>24</v>
      </c>
      <c r="F32" s="103">
        <f>(E32/'Teine 3'!E30)*'Teine 3'!F30</f>
        <v>11.31</v>
      </c>
      <c r="G32" s="103">
        <f>(F32/'Teine 3'!F30)*'Teine 3'!G30</f>
        <v>5.34</v>
      </c>
    </row>
    <row r="33" spans="1:28" x14ac:dyDescent="0.25">
      <c r="A33" s="63"/>
      <c r="B33" s="226" t="str">
        <f>'Teine 3'!B31</f>
        <v>PRIA Piimatooted (piim, keefir) (L)</v>
      </c>
      <c r="C33" s="222">
        <v>100</v>
      </c>
      <c r="D33" s="103"/>
      <c r="E33" s="103"/>
      <c r="F33" s="103"/>
      <c r="G33" s="103"/>
    </row>
    <row r="34" spans="1:28" x14ac:dyDescent="0.25">
      <c r="A34" s="63"/>
      <c r="B34" s="226" t="str">
        <f>'Teine 3'!B32</f>
        <v>Rukkileiva- ja sepikutoodete valik (G)</v>
      </c>
      <c r="C34" s="223">
        <v>60</v>
      </c>
      <c r="D34" s="103">
        <f>(C34/'Teine 3'!C32)*'Teine 3'!D32</f>
        <v>138</v>
      </c>
      <c r="E34" s="103">
        <f>(D34/'Teine 3'!D32)*'Teine 3'!E32</f>
        <v>29.52</v>
      </c>
      <c r="F34" s="103">
        <f>(E34/'Teine 3'!E32)*'Teine 3'!F32</f>
        <v>0.99599999999999989</v>
      </c>
      <c r="G34" s="103">
        <f>(F34/'Teine 3'!F32)*'Teine 3'!G32</f>
        <v>4.7279999999999998</v>
      </c>
    </row>
    <row r="35" spans="1:28" x14ac:dyDescent="0.25">
      <c r="A35" s="63"/>
      <c r="B35" s="226" t="str">
        <f>'Teine 3'!B33</f>
        <v xml:space="preserve">Kapsas, valge/punane (PRIA) </v>
      </c>
      <c r="C35" s="222">
        <v>100</v>
      </c>
      <c r="D35" s="103">
        <f>(C35/'Teine 3'!C33)*'Teine 3'!D33</f>
        <v>27.3</v>
      </c>
      <c r="E35" s="103">
        <f>(D35/'Teine 3'!D33)*'Teine 3'!E33</f>
        <v>4.24</v>
      </c>
      <c r="F35" s="103">
        <f>(E35/'Teine 3'!E33)*'Teine 3'!F33</f>
        <v>0.2</v>
      </c>
      <c r="G35" s="103">
        <f>(F35/'Teine 3'!F33)*'Teine 3'!G33</f>
        <v>1.1299999999999999</v>
      </c>
    </row>
    <row r="36" spans="1:28" s="50" customFormat="1" x14ac:dyDescent="0.25">
      <c r="A36" s="69"/>
      <c r="B36" s="116" t="s">
        <v>10</v>
      </c>
      <c r="C36" s="97"/>
      <c r="D36" s="97">
        <f>SUM(D30:D35)</f>
        <v>787.69999999999993</v>
      </c>
      <c r="E36" s="97">
        <f>SUM(E30:E35)</f>
        <v>97.74</v>
      </c>
      <c r="F36" s="97">
        <f>SUM(F30:F35)</f>
        <v>23.896000000000001</v>
      </c>
      <c r="G36" s="97">
        <f>SUM(G30:G35)</f>
        <v>23.827999999999999</v>
      </c>
    </row>
    <row r="37" spans="1:28" x14ac:dyDescent="0.25">
      <c r="A37" s="20"/>
      <c r="B37" s="21"/>
    </row>
    <row r="38" spans="1:28" ht="24" customHeight="1" x14ac:dyDescent="0.25">
      <c r="A38" s="65" t="s">
        <v>15</v>
      </c>
      <c r="B38" s="87"/>
      <c r="C38" s="74" t="s">
        <v>1</v>
      </c>
      <c r="D38" s="74" t="s">
        <v>2</v>
      </c>
      <c r="E38" s="74" t="s">
        <v>3</v>
      </c>
      <c r="F38" s="74" t="s">
        <v>4</v>
      </c>
      <c r="G38" s="74" t="s">
        <v>5</v>
      </c>
    </row>
    <row r="39" spans="1:28" x14ac:dyDescent="0.25">
      <c r="A39" s="75" t="s">
        <v>6</v>
      </c>
      <c r="B39" s="118" t="str">
        <f>'Teine 3'!B36</f>
        <v>Hakklihapall riisiga</v>
      </c>
      <c r="C39" s="78">
        <v>75</v>
      </c>
      <c r="D39" s="103">
        <f>C39*'Teine 3'!D36/'Teine 3'!C36</f>
        <v>152.25</v>
      </c>
      <c r="E39" s="103">
        <f>C39*'Teine 3'!E36/'Teine 3'!C36</f>
        <v>6.24</v>
      </c>
      <c r="F39" s="103">
        <f>C39*'Teine 3'!F36/'Teine 3'!C36</f>
        <v>6.7050000000000001</v>
      </c>
      <c r="G39" s="103">
        <f>C39*'Teine 3'!G36/'Teine 3'!C36</f>
        <v>20.55</v>
      </c>
    </row>
    <row r="40" spans="1:28" s="9" customFormat="1" x14ac:dyDescent="0.25">
      <c r="A40" s="37"/>
      <c r="B40" s="118" t="str">
        <f>'Teine 3'!B37</f>
        <v>Koorekaste (L, G)</v>
      </c>
      <c r="C40" s="101">
        <v>50</v>
      </c>
      <c r="D40" s="103">
        <f>C40*'Teine 3'!D37/'Teine 3'!C37</f>
        <v>23.9</v>
      </c>
      <c r="E40" s="103">
        <f>C40*'Teine 3'!E37/'Teine 3'!C37</f>
        <v>6.45</v>
      </c>
      <c r="F40" s="103">
        <f>C40*'Teine 3'!F37/'Teine 3'!C37</f>
        <v>1.115</v>
      </c>
      <c r="G40" s="103">
        <f>C40*'Teine 3'!G37/'Teine 3'!C37</f>
        <v>0.41349999999999992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x14ac:dyDescent="0.25">
      <c r="A41" s="63"/>
      <c r="B41" s="118" t="str">
        <f>'Teine 3'!B38</f>
        <v>Täisterapasta/pasta (G)</v>
      </c>
      <c r="C41" s="78">
        <v>100</v>
      </c>
      <c r="D41" s="103">
        <f>C41*'Teine 3'!D38/'Teine 3'!C38</f>
        <v>180</v>
      </c>
      <c r="E41" s="103">
        <f>C41*'Teine 3'!E38/'Teine 3'!C38</f>
        <v>34.299999999999997</v>
      </c>
      <c r="F41" s="103">
        <f>C41*'Teine 3'!F38/'Teine 3'!C38</f>
        <v>1.4100000000000001</v>
      </c>
      <c r="G41" s="103">
        <f>C41*'Teine 3'!G38/'Teine 3'!C38</f>
        <v>6.6428571428571432</v>
      </c>
    </row>
    <row r="42" spans="1:28" x14ac:dyDescent="0.25">
      <c r="A42" s="63"/>
      <c r="B42" s="118" t="str">
        <f>'Teine 3'!B39</f>
        <v>Riis, keedetud (G)</v>
      </c>
      <c r="C42" s="78">
        <v>100</v>
      </c>
      <c r="D42" s="103">
        <f>C42*'Teine 3'!D39/'Teine 3'!C39</f>
        <v>122</v>
      </c>
      <c r="E42" s="103">
        <f>C42*'Teine 3'!E39/'Teine 3'!C39</f>
        <v>23.5</v>
      </c>
      <c r="F42" s="103">
        <f>C42*'Teine 3'!F39/'Teine 3'!C39</f>
        <v>0.79099999999999993</v>
      </c>
      <c r="G42" s="103">
        <f>C42*'Teine 3'!G39/'Teine 3'!C39</f>
        <v>4.0599999999999996</v>
      </c>
    </row>
    <row r="43" spans="1:28" x14ac:dyDescent="0.25">
      <c r="A43" s="63"/>
      <c r="B43" s="118" t="str">
        <f>'Teine 3'!B40</f>
        <v>Porgandisalat</v>
      </c>
      <c r="C43" s="78">
        <v>50</v>
      </c>
      <c r="D43" s="103">
        <f>C43*'Teine 3'!D40/'Teine 3'!C40</f>
        <v>22.65</v>
      </c>
      <c r="E43" s="103">
        <f>C43*'Teine 3'!E40/'Teine 3'!C40</f>
        <v>2.9649999999999999</v>
      </c>
      <c r="F43" s="103">
        <f>C43*'Teine 3'!F40/'Teine 3'!C40</f>
        <v>0.77</v>
      </c>
      <c r="G43" s="103">
        <f>C43*'Teine 3'!G40/'Teine 3'!C40</f>
        <v>0.28699999999999998</v>
      </c>
    </row>
    <row r="44" spans="1:28" x14ac:dyDescent="0.25">
      <c r="A44" s="63"/>
      <c r="B44" s="118" t="str">
        <f>'Teine 3'!B41</f>
        <v>Peakapsas, pastinaak, mais</v>
      </c>
      <c r="C44" s="78">
        <v>50</v>
      </c>
      <c r="D44" s="103">
        <f>C44*'Teine 3'!D41/'Teine 3'!C41</f>
        <v>27.75</v>
      </c>
      <c r="E44" s="103">
        <f>C44*'Teine 3'!E41/'Teine 3'!C41</f>
        <v>1.7350000000000001</v>
      </c>
      <c r="F44" s="103">
        <f>C44*'Teine 3'!F41/'Teine 3'!C41</f>
        <v>1.135</v>
      </c>
      <c r="G44" s="103">
        <f>C44*'Teine 3'!G41/'Teine 3'!C41</f>
        <v>2.0150000000000001</v>
      </c>
    </row>
    <row r="45" spans="1:28" x14ac:dyDescent="0.25">
      <c r="A45" s="63"/>
      <c r="B45" s="118" t="str">
        <f>'Teine 3'!B42</f>
        <v>Salatikaste</v>
      </c>
      <c r="C45" s="78">
        <v>5</v>
      </c>
      <c r="D45" s="103">
        <f>C45*'Teine 3'!D42/'Teine 3'!C42</f>
        <v>35.25</v>
      </c>
      <c r="E45" s="103">
        <f>C45*'Teine 3'!E42/'Teine 3'!C42</f>
        <v>0.03</v>
      </c>
      <c r="F45" s="103">
        <f>C45*'Teine 3'!F42/'Teine 3'!C42</f>
        <v>3.9</v>
      </c>
      <c r="G45" s="103">
        <f>C45*'Teine 3'!G42/'Teine 3'!C42</f>
        <v>0.01</v>
      </c>
    </row>
    <row r="46" spans="1:28" x14ac:dyDescent="0.25">
      <c r="A46" s="63"/>
      <c r="B46" s="118" t="str">
        <f>'Teine 3'!B43</f>
        <v>Seemnesegu</v>
      </c>
      <c r="C46" s="78">
        <v>10</v>
      </c>
      <c r="D46" s="103">
        <f>C46*'Teine 3'!D43/'Teine 3'!C43</f>
        <v>61.1</v>
      </c>
      <c r="E46" s="103">
        <f>C46*'Teine 3'!E43/'Teine 3'!C43</f>
        <v>1.42</v>
      </c>
      <c r="F46" s="103">
        <f>C46*'Teine 3'!F43/'Teine 3'!C43</f>
        <v>5.36</v>
      </c>
      <c r="G46" s="103">
        <f>C46*'Teine 3'!G43/'Teine 3'!C43</f>
        <v>2.42</v>
      </c>
    </row>
    <row r="47" spans="1:28" x14ac:dyDescent="0.25">
      <c r="A47" s="63"/>
      <c r="B47" s="118" t="str">
        <f>'Teine 3'!B44</f>
        <v>PRIA Piimatooted (piim, keefir)</v>
      </c>
      <c r="C47" s="78">
        <v>100</v>
      </c>
      <c r="D47" s="103"/>
      <c r="E47" s="103"/>
      <c r="F47" s="103"/>
      <c r="G47" s="103"/>
    </row>
    <row r="48" spans="1:28" x14ac:dyDescent="0.25">
      <c r="A48" s="62"/>
      <c r="B48" s="118" t="str">
        <f>'Teine 3'!B45</f>
        <v xml:space="preserve">Rukkileiva- ja sepikutoodete valik </v>
      </c>
      <c r="C48" s="23">
        <v>60</v>
      </c>
      <c r="D48" s="103">
        <f>C48*'Teine 3'!D45/'Teine 3'!C45</f>
        <v>138</v>
      </c>
      <c r="E48" s="103">
        <f>C48*'Teine 3'!E45/'Teine 3'!C45</f>
        <v>29.52</v>
      </c>
      <c r="F48" s="103">
        <f>C48*'Teine 3'!F45/'Teine 3'!C45</f>
        <v>0.996</v>
      </c>
      <c r="G48" s="103">
        <f>C48*'Teine 3'!G45/'Teine 3'!C45</f>
        <v>4.7279999999999998</v>
      </c>
    </row>
    <row r="49" spans="1:7" x14ac:dyDescent="0.25">
      <c r="A49" s="119"/>
      <c r="B49" s="118" t="s">
        <v>28</v>
      </c>
      <c r="C49" s="23">
        <v>100</v>
      </c>
      <c r="D49" s="103">
        <f>C49*'Teine 3'!D46/'Teine 3'!C46</f>
        <v>32.4</v>
      </c>
      <c r="E49" s="103">
        <f>C49*'Teine 3'!E46/'Teine 3'!C46</f>
        <v>5.6</v>
      </c>
      <c r="F49" s="103">
        <f>C49*'Teine 3'!F46/'Teine 3'!C46</f>
        <v>0.2</v>
      </c>
      <c r="G49" s="103">
        <f>C49*'Teine 3'!G46/'Teine 3'!C46</f>
        <v>0.6</v>
      </c>
    </row>
    <row r="50" spans="1:7" s="50" customFormat="1" x14ac:dyDescent="0.25">
      <c r="A50" s="69"/>
      <c r="B50" s="116" t="s">
        <v>10</v>
      </c>
      <c r="C50" s="97"/>
      <c r="D50" s="97">
        <f>SUM(D39:D48)</f>
        <v>762.9</v>
      </c>
      <c r="E50" s="97">
        <f>SUM(E39:E48)</f>
        <v>106.16</v>
      </c>
      <c r="F50" s="97">
        <f>SUM(F39:F48)</f>
        <v>22.181999999999999</v>
      </c>
      <c r="G50" s="97">
        <f>SUM(G39:G48)</f>
        <v>41.126357142857138</v>
      </c>
    </row>
    <row r="51" spans="1:7" x14ac:dyDescent="0.25">
      <c r="A51" s="24"/>
      <c r="B51" s="21"/>
    </row>
    <row r="52" spans="1:7" ht="24" customHeight="1" x14ac:dyDescent="0.25">
      <c r="A52" s="65" t="s">
        <v>17</v>
      </c>
      <c r="B52" s="87"/>
      <c r="C52" s="74" t="s">
        <v>1</v>
      </c>
      <c r="D52" s="74" t="s">
        <v>2</v>
      </c>
      <c r="E52" s="74" t="s">
        <v>3</v>
      </c>
      <c r="F52" s="74" t="s">
        <v>4</v>
      </c>
      <c r="G52" s="74" t="s">
        <v>5</v>
      </c>
    </row>
    <row r="53" spans="1:7" ht="15.75" customHeight="1" x14ac:dyDescent="0.25">
      <c r="A53" s="95" t="s">
        <v>6</v>
      </c>
      <c r="B53" s="75" t="str">
        <f>'Teine 3'!B49</f>
        <v>Raguu sealiha ja köögiviljadega (G)</v>
      </c>
      <c r="C53" s="287">
        <v>150</v>
      </c>
      <c r="D53" s="103">
        <f>(C53/'Teine 3'!C49)*'Teine 3'!D49</f>
        <v>225</v>
      </c>
      <c r="E53" s="103">
        <f>(D53/'Teine 3'!D49)*'Teine 3'!E49</f>
        <v>18.87857142857143</v>
      </c>
      <c r="F53" s="103">
        <f>(E53/'Teine 3'!E49)*'Teine 3'!F49</f>
        <v>14.549999999999999</v>
      </c>
      <c r="G53" s="103">
        <f>(F53/'Teine 3'!F49)*'Teine 3'!G49</f>
        <v>14.228571428571428</v>
      </c>
    </row>
    <row r="54" spans="1:7" x14ac:dyDescent="0.25">
      <c r="A54" s="95"/>
      <c r="B54" s="75" t="str">
        <f>'Teine 3'!B50</f>
        <v>Kartulipüree (L)</v>
      </c>
      <c r="C54" s="281">
        <v>100</v>
      </c>
      <c r="D54" s="103">
        <f>(C54/'Teine 3'!C50)*'Teine 3'!D50</f>
        <v>75.428571428571431</v>
      </c>
      <c r="E54" s="103">
        <f>(D54/'Teine 3'!D50)*'Teine 3'!E50</f>
        <v>17.428571428571427</v>
      </c>
      <c r="F54" s="103">
        <f>(E54/'Teine 3'!E50)*'Teine 3'!F50</f>
        <v>0.1</v>
      </c>
      <c r="G54" s="103">
        <f>(F54/'Teine 3'!F50)*'Teine 3'!G50</f>
        <v>1.9571428571428573</v>
      </c>
    </row>
    <row r="55" spans="1:7" x14ac:dyDescent="0.25">
      <c r="A55" s="95"/>
      <c r="B55" s="75" t="str">
        <f>'Teine 3'!B51</f>
        <v>Riis, keedetud (G)</v>
      </c>
      <c r="C55" s="281">
        <v>100</v>
      </c>
      <c r="D55" s="103">
        <f>(C55/'Teine 3'!C51)*'Teine 3'!D51</f>
        <v>122.00000000000001</v>
      </c>
      <c r="E55" s="103">
        <f>(D55/'Teine 3'!D51)*'Teine 3'!E51</f>
        <v>23.5</v>
      </c>
      <c r="F55" s="103">
        <f>(E55/'Teine 3'!E51)*'Teine 3'!F51</f>
        <v>0.79099999999999993</v>
      </c>
      <c r="G55" s="103">
        <f>(F55/'Teine 3'!F51)*'Teine 3'!G51</f>
        <v>4.0600000000000005</v>
      </c>
    </row>
    <row r="56" spans="1:7" x14ac:dyDescent="0.25">
      <c r="A56" s="286"/>
      <c r="B56" s="75" t="str">
        <f>'Teine 3'!B52</f>
        <v>Hiina kapsa-avokaado-tomatisalat</v>
      </c>
      <c r="C56" s="223">
        <v>50</v>
      </c>
      <c r="D56" s="103">
        <f>(C56/'Teine 3'!C52)*'Teine 3'!D52</f>
        <v>22.6</v>
      </c>
      <c r="E56" s="103">
        <f>(D56/'Teine 3'!D52)*'Teine 3'!E52</f>
        <v>1.2</v>
      </c>
      <c r="F56" s="103">
        <f>(E56/'Teine 3'!E52)*'Teine 3'!F52</f>
        <v>1.49</v>
      </c>
      <c r="G56" s="103">
        <f>(F56/'Teine 3'!F52)*'Teine 3'!G52</f>
        <v>0.74</v>
      </c>
    </row>
    <row r="57" spans="1:7" x14ac:dyDescent="0.25">
      <c r="A57" s="286"/>
      <c r="B57" s="75" t="str">
        <f>'Teine 3'!B53</f>
        <v>Valge redis, mais, punane kapsas</v>
      </c>
      <c r="C57" s="224">
        <v>50</v>
      </c>
      <c r="D57" s="103">
        <f>(C57/'Teine 3'!C53)*'Teine 3'!D53</f>
        <v>28.25</v>
      </c>
      <c r="E57" s="103">
        <f>(D57/'Teine 3'!D53)*'Teine 3'!E53</f>
        <v>4.2249999999999996</v>
      </c>
      <c r="F57" s="103">
        <f>(E57/'Teine 3'!E53)*'Teine 3'!F53</f>
        <v>0.69</v>
      </c>
      <c r="G57" s="103">
        <f>(F57/'Teine 3'!F53)*'Teine 3'!G53</f>
        <v>0.81</v>
      </c>
    </row>
    <row r="58" spans="1:7" x14ac:dyDescent="0.25">
      <c r="A58" s="95"/>
      <c r="B58" s="75" t="str">
        <f>'Teine 3'!B54</f>
        <v>Salatikaste</v>
      </c>
      <c r="C58" s="224">
        <v>5</v>
      </c>
      <c r="D58" s="103">
        <f>(C58/'Teine 3'!C54)*'Teine 3'!D54</f>
        <v>35.25</v>
      </c>
      <c r="E58" s="103">
        <f>(D58/'Teine 3'!D54)*'Teine 3'!E54</f>
        <v>0.03</v>
      </c>
      <c r="F58" s="103">
        <f>(E58/'Teine 3'!E54)*'Teine 3'!F54</f>
        <v>3.9</v>
      </c>
      <c r="G58" s="103">
        <f>(F58/'Teine 3'!F54)*'Teine 3'!G54</f>
        <v>0.01</v>
      </c>
    </row>
    <row r="59" spans="1:7" x14ac:dyDescent="0.25">
      <c r="A59" s="95"/>
      <c r="B59" s="75" t="str">
        <f>'Teine 3'!B55</f>
        <v>Seemnesegu</v>
      </c>
      <c r="C59" s="224">
        <v>10</v>
      </c>
      <c r="D59" s="103">
        <f>(C59/'Teine 3'!C55)*'Teine 3'!D55</f>
        <v>61.1</v>
      </c>
      <c r="E59" s="103">
        <f>(D59/'Teine 3'!D55)*'Teine 3'!E55</f>
        <v>1.42</v>
      </c>
      <c r="F59" s="103">
        <f>(E59/'Teine 3'!E55)*'Teine 3'!F55</f>
        <v>5.36</v>
      </c>
      <c r="G59" s="103">
        <f>(F59/'Teine 3'!F55)*'Teine 3'!G55</f>
        <v>2.42</v>
      </c>
    </row>
    <row r="60" spans="1:7" x14ac:dyDescent="0.25">
      <c r="A60" s="286"/>
      <c r="B60" s="75" t="str">
        <f>'Teine 3'!B56</f>
        <v>PRIA Piimatooted (piim, keefir) (L)</v>
      </c>
      <c r="C60" s="288">
        <v>100</v>
      </c>
      <c r="D60" s="103"/>
      <c r="E60" s="103"/>
      <c r="F60" s="103"/>
      <c r="G60" s="103"/>
    </row>
    <row r="61" spans="1:7" x14ac:dyDescent="0.25">
      <c r="A61" s="286"/>
      <c r="B61" s="75" t="str">
        <f>'Teine 3'!B57</f>
        <v>Tee kuivatatud puuviljadega</v>
      </c>
      <c r="C61" s="288">
        <v>200</v>
      </c>
      <c r="D61" s="103">
        <f>(C61/'Teine 3'!C57)*'Teine 3'!D57</f>
        <v>149.80000000000001</v>
      </c>
      <c r="E61" s="103">
        <f>(D61/'Teine 3'!D57)*'Teine 3'!E57</f>
        <v>34.6</v>
      </c>
      <c r="F61" s="103">
        <f>(E61/'Teine 3'!E57)*'Teine 3'!F57</f>
        <v>0.16</v>
      </c>
      <c r="G61" s="103">
        <f>(F61/'Teine 3'!F57)*'Teine 3'!G57</f>
        <v>1.06</v>
      </c>
    </row>
    <row r="62" spans="1:7" x14ac:dyDescent="0.25">
      <c r="A62" s="286"/>
      <c r="B62" s="75" t="str">
        <f>'Teine 3'!B58</f>
        <v>Rukkileiva- ja sepikutoodete valik (G)</v>
      </c>
      <c r="C62" s="289">
        <v>50</v>
      </c>
      <c r="D62" s="103">
        <f>(C62/'Teine 3'!C58)*'Teine 3'!D58</f>
        <v>115</v>
      </c>
      <c r="E62" s="103">
        <f>(D62/'Teine 3'!D58)*'Teine 3'!E58</f>
        <v>24.6</v>
      </c>
      <c r="F62" s="103">
        <f>(E62/'Teine 3'!E58)*'Teine 3'!F58</f>
        <v>0.83</v>
      </c>
      <c r="G62" s="103">
        <f>(F62/'Teine 3'!F58)*'Teine 3'!G58</f>
        <v>3.94</v>
      </c>
    </row>
    <row r="63" spans="1:7" x14ac:dyDescent="0.25">
      <c r="A63" s="286"/>
      <c r="B63" s="75" t="str">
        <f>'Teine 3'!B59</f>
        <v>Õun (PRIA)</v>
      </c>
      <c r="C63" s="25">
        <v>100</v>
      </c>
      <c r="D63" s="103">
        <f>(C63/'Teine 3'!C59)*'Teine 3'!D59</f>
        <v>48.3</v>
      </c>
      <c r="E63" s="103">
        <f>(D63/'Teine 3'!D59)*'Teine 3'!E59</f>
        <v>10.9</v>
      </c>
      <c r="F63" s="103">
        <f>(E63/'Teine 3'!E59)*'Teine 3'!F59</f>
        <v>0</v>
      </c>
      <c r="G63" s="103">
        <v>0</v>
      </c>
    </row>
    <row r="64" spans="1:7" s="50" customFormat="1" x14ac:dyDescent="0.25">
      <c r="A64" s="69"/>
      <c r="B64" s="285" t="s">
        <v>10</v>
      </c>
      <c r="C64" s="71"/>
      <c r="D64" s="108">
        <f>SUM(D53:D63)</f>
        <v>882.72857142857151</v>
      </c>
      <c r="E64" s="108">
        <f>SUM(E53:E63)</f>
        <v>136.78214285714287</v>
      </c>
      <c r="F64" s="108">
        <f>SUM(F53:F63)</f>
        <v>27.870999999999995</v>
      </c>
      <c r="G64" s="108">
        <f>SUM(G53:G63)</f>
        <v>29.225714285714282</v>
      </c>
    </row>
    <row r="65" spans="1:7" x14ac:dyDescent="0.25">
      <c r="B65" s="16" t="s">
        <v>20</v>
      </c>
      <c r="D65" s="27">
        <f>AVERAGE(D14,D27,D36,D50,D64)</f>
        <v>798.74571428571437</v>
      </c>
      <c r="E65" s="27">
        <f>AVERAGE(E14,E27,E36,E50,E64)</f>
        <v>112.47442857142858</v>
      </c>
      <c r="F65" s="27">
        <f>AVERAGE(F14,F27,F36,F50,F64)</f>
        <v>26.091999999999995</v>
      </c>
      <c r="G65" s="27">
        <f>AVERAGE(G14,G27,G36,G50,G64)</f>
        <v>29.660214285714282</v>
      </c>
    </row>
    <row r="66" spans="1:7" x14ac:dyDescent="0.25">
      <c r="A66" s="200" t="s">
        <v>35</v>
      </c>
      <c r="B66" s="10"/>
      <c r="C66" s="10"/>
    </row>
    <row r="67" spans="1:7" x14ac:dyDescent="0.25">
      <c r="A67" s="12" t="s">
        <v>29</v>
      </c>
      <c r="C67" s="11" t="s">
        <v>30</v>
      </c>
      <c r="D67" s="10"/>
      <c r="E67" s="10"/>
      <c r="F67" s="10"/>
      <c r="G67" s="26"/>
    </row>
  </sheetData>
  <pageMargins left="0.7" right="0.7" top="0.75" bottom="0.75" header="0.3" footer="0.3"/>
  <pageSetup paperSize="9" scale="6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514C-7627-4B69-BEC7-D01AAB4A9478}">
  <sheetPr>
    <pageSetUpPr fitToPage="1"/>
  </sheetPr>
  <dimension ref="A1:L62"/>
  <sheetViews>
    <sheetView zoomScale="80" zoomScaleNormal="80" workbookViewId="0">
      <selection activeCell="Q65" sqref="Q65"/>
    </sheetView>
  </sheetViews>
  <sheetFormatPr defaultColWidth="9.28515625" defaultRowHeight="15.75" x14ac:dyDescent="0.25"/>
  <cols>
    <col min="1" max="1" width="15.28515625" style="49" customWidth="1"/>
    <col min="2" max="2" width="49" style="49" customWidth="1"/>
    <col min="3" max="3" width="12.140625" style="49" customWidth="1"/>
    <col min="4" max="4" width="13.42578125" style="49" customWidth="1"/>
    <col min="5" max="5" width="14.7109375" style="49" bestFit="1" customWidth="1"/>
    <col min="6" max="6" width="10.140625" style="49" bestFit="1" customWidth="1"/>
    <col min="7" max="7" width="10" style="49" bestFit="1" customWidth="1"/>
    <col min="8" max="16384" width="9.28515625" style="49"/>
  </cols>
  <sheetData>
    <row r="1" spans="1:11" ht="38.25" customHeight="1" x14ac:dyDescent="0.25">
      <c r="B1" s="58"/>
    </row>
    <row r="2" spans="1:11" ht="26.25" customHeight="1" x14ac:dyDescent="0.35">
      <c r="A2" s="7" t="str">
        <f>'Teine 4'!A2</f>
        <v>Koolilõuna 15.04-19.04.2024</v>
      </c>
      <c r="B2" s="8"/>
      <c r="C2" s="10" t="s">
        <v>45</v>
      </c>
      <c r="D2" s="12"/>
    </row>
    <row r="3" spans="1:11" s="26" customFormat="1" ht="24" customHeight="1" x14ac:dyDescent="0.25">
      <c r="A3" s="125" t="s">
        <v>0</v>
      </c>
      <c r="B3" s="126"/>
      <c r="C3" s="127" t="s">
        <v>1</v>
      </c>
      <c r="D3" s="127" t="s">
        <v>2</v>
      </c>
      <c r="E3" s="127" t="s">
        <v>3</v>
      </c>
      <c r="F3" s="127" t="s">
        <v>4</v>
      </c>
      <c r="G3" s="127" t="s">
        <v>5</v>
      </c>
    </row>
    <row r="4" spans="1:11" x14ac:dyDescent="0.25">
      <c r="A4" s="128" t="s">
        <v>6</v>
      </c>
      <c r="B4" s="129" t="str">
        <f>'Teine 4'!B4</f>
        <v>Pasta hakklihaga (L, G)</v>
      </c>
      <c r="C4" s="130">
        <v>300</v>
      </c>
      <c r="D4" s="103">
        <f>(C4/'Teine 4'!C4)*'Teine 4'!D4</f>
        <v>537</v>
      </c>
      <c r="E4" s="103">
        <f>(D4/'Teine 4'!D4)*'Teine 4'!E4</f>
        <v>84.899999999999991</v>
      </c>
      <c r="F4" s="103">
        <f>(E4/'Teine 4'!E4)*'Teine 4'!F4</f>
        <v>10.139999999999999</v>
      </c>
      <c r="G4" s="103">
        <f>(F4/'Teine 4'!F4)*'Teine 4'!G4</f>
        <v>24.155999999999999</v>
      </c>
    </row>
    <row r="5" spans="1:11" x14ac:dyDescent="0.25">
      <c r="A5" s="63"/>
      <c r="B5" s="129" t="str">
        <f>'Teine 4'!B5</f>
        <v>Porgandi-mangosalat</v>
      </c>
      <c r="C5" s="83">
        <v>50</v>
      </c>
      <c r="D5" s="103">
        <f>(C5/'Teine 4'!C5)*'Teine 4'!D5</f>
        <v>22</v>
      </c>
      <c r="E5" s="103">
        <f>(D5/'Teine 4'!D5)*'Teine 4'!E5</f>
        <v>3.34</v>
      </c>
      <c r="F5" s="103">
        <f>(E5/'Teine 4'!E5)*'Teine 4'!F5</f>
        <v>0.53500000000000003</v>
      </c>
      <c r="G5" s="103">
        <f>(F5/'Teine 4'!F5)*'Teine 4'!G5</f>
        <v>0.29749999999999999</v>
      </c>
    </row>
    <row r="6" spans="1:11" x14ac:dyDescent="0.25">
      <c r="A6" s="63"/>
      <c r="B6" s="129" t="str">
        <f>'Teine 4'!B6</f>
        <v>Nuikapsas, mais, roheline sibul</v>
      </c>
      <c r="C6" s="83">
        <v>50</v>
      </c>
      <c r="D6" s="103">
        <f>(C6/'Teine 4'!C6)*'Teine 4'!D6</f>
        <v>33.799999999999997</v>
      </c>
      <c r="E6" s="103">
        <f>(D6/'Teine 4'!D6)*'Teine 4'!E6</f>
        <v>5.15</v>
      </c>
      <c r="F6" s="103">
        <f>(E6/'Teine 4'!E6)*'Teine 4'!F6</f>
        <v>0.83499999999999996</v>
      </c>
      <c r="G6" s="103">
        <f>(F6/'Teine 4'!F6)*'Teine 4'!G6</f>
        <v>0.875</v>
      </c>
      <c r="H6" s="48"/>
      <c r="I6" s="48"/>
      <c r="J6" s="48"/>
      <c r="K6" s="48"/>
    </row>
    <row r="7" spans="1:11" x14ac:dyDescent="0.25">
      <c r="A7" s="63"/>
      <c r="B7" s="109" t="s">
        <v>8</v>
      </c>
      <c r="C7" s="101">
        <v>5</v>
      </c>
      <c r="D7" s="103">
        <f>(C7/'Teine 4'!C7)*'Teine 4'!D7</f>
        <v>35.25</v>
      </c>
      <c r="E7" s="103">
        <f>(D7/'Teine 4'!D7)*'Teine 4'!E7</f>
        <v>0.03</v>
      </c>
      <c r="F7" s="103">
        <f>(E7/'Teine 4'!E7)*'Teine 4'!F7</f>
        <v>3.9</v>
      </c>
      <c r="G7" s="103">
        <f>(F7/'Teine 4'!F7)*'Teine 4'!G7</f>
        <v>0.01</v>
      </c>
      <c r="H7" s="48"/>
      <c r="I7" s="48"/>
      <c r="J7" s="48"/>
      <c r="K7" s="48"/>
    </row>
    <row r="8" spans="1:11" x14ac:dyDescent="0.25">
      <c r="A8" s="63"/>
      <c r="B8" s="109" t="s">
        <v>9</v>
      </c>
      <c r="C8" s="101">
        <v>10</v>
      </c>
      <c r="D8" s="103">
        <f>(C8/'Teine 4'!C8)*'Teine 4'!D8</f>
        <v>61.1</v>
      </c>
      <c r="E8" s="103">
        <f>(D8/'Teine 4'!D8)*'Teine 4'!E8</f>
        <v>1.42</v>
      </c>
      <c r="F8" s="103">
        <f>(E8/'Teine 4'!E8)*'Teine 4'!F8</f>
        <v>5.36</v>
      </c>
      <c r="G8" s="103">
        <f>(F8/'Teine 4'!F8)*'Teine 4'!G8</f>
        <v>2.42</v>
      </c>
      <c r="H8" s="48"/>
      <c r="I8" s="48"/>
      <c r="J8" s="48"/>
      <c r="K8" s="48"/>
    </row>
    <row r="9" spans="1:11" x14ac:dyDescent="0.25">
      <c r="A9" s="63"/>
      <c r="B9" s="129" t="str">
        <f>'Teine 4'!B9</f>
        <v>PRIA Piimatooted (piim, keefir) (L)</v>
      </c>
      <c r="C9" s="83">
        <v>100</v>
      </c>
      <c r="D9" s="103"/>
      <c r="E9" s="103"/>
      <c r="F9" s="103"/>
      <c r="G9" s="103"/>
      <c r="H9" s="48"/>
      <c r="I9" s="48"/>
      <c r="J9" s="48"/>
      <c r="K9" s="48"/>
    </row>
    <row r="10" spans="1:11" x14ac:dyDescent="0.25">
      <c r="A10" s="63"/>
      <c r="B10" s="129" t="str">
        <f>'Teine 4'!B10</f>
        <v>Rukkileiva- ja sepikutoodete valik (G)</v>
      </c>
      <c r="C10" s="23">
        <v>60</v>
      </c>
      <c r="D10" s="103">
        <f>(C10/'Teine 4'!C10)*'Teine 4'!D10</f>
        <v>138</v>
      </c>
      <c r="E10" s="103">
        <f>(D10/'Teine 4'!D10)*'Teine 4'!E10</f>
        <v>29.52</v>
      </c>
      <c r="F10" s="103">
        <f>(E10/'Teine 4'!E10)*'Teine 4'!F10</f>
        <v>0.99599999999999989</v>
      </c>
      <c r="G10" s="103">
        <f>(F10/'Teine 4'!F10)*'Teine 4'!G10</f>
        <v>4.7279999999999998</v>
      </c>
    </row>
    <row r="11" spans="1:11" x14ac:dyDescent="0.25">
      <c r="A11" s="63"/>
      <c r="B11" s="129" t="s">
        <v>31</v>
      </c>
      <c r="C11" s="100">
        <v>100</v>
      </c>
      <c r="D11" s="103">
        <f>(C11/'Teine 4'!C11)*'Teine 4'!D11</f>
        <v>48.3</v>
      </c>
      <c r="E11" s="103">
        <f>(D11/'Teine 4'!D11)*'Teine 4'!E11</f>
        <v>10.9</v>
      </c>
      <c r="F11" s="103">
        <f>(E11/'Teine 4'!E11)*'Teine 4'!F11</f>
        <v>0</v>
      </c>
      <c r="G11" s="103">
        <v>0.5</v>
      </c>
    </row>
    <row r="12" spans="1:11" s="58" customFormat="1" x14ac:dyDescent="0.25">
      <c r="A12" s="69"/>
      <c r="B12" s="116" t="s">
        <v>10</v>
      </c>
      <c r="C12" s="131"/>
      <c r="D12" s="131">
        <f>SUM(D4:D11)</f>
        <v>875.44999999999993</v>
      </c>
      <c r="E12" s="131">
        <f>SUM(E4:E11)</f>
        <v>135.26</v>
      </c>
      <c r="F12" s="131">
        <f>SUM(F4:F11)</f>
        <v>21.765999999999998</v>
      </c>
      <c r="G12" s="131">
        <f>SUM(G4:G11)</f>
        <v>32.986499999999999</v>
      </c>
    </row>
    <row r="13" spans="1:11" x14ac:dyDescent="0.25">
      <c r="A13" s="24"/>
      <c r="B13" s="132"/>
      <c r="C13" s="22"/>
      <c r="D13" s="22"/>
      <c r="E13" s="22"/>
      <c r="F13" s="22"/>
      <c r="G13" s="22"/>
    </row>
    <row r="14" spans="1:11" s="26" customFormat="1" ht="24" customHeight="1" x14ac:dyDescent="0.25">
      <c r="A14" s="125" t="s">
        <v>11</v>
      </c>
      <c r="B14" s="126"/>
      <c r="C14" s="127" t="s">
        <v>1</v>
      </c>
      <c r="D14" s="127" t="s">
        <v>2</v>
      </c>
      <c r="E14" s="127" t="s">
        <v>3</v>
      </c>
      <c r="F14" s="127" t="s">
        <v>4</v>
      </c>
      <c r="G14" s="127" t="s">
        <v>5</v>
      </c>
    </row>
    <row r="15" spans="1:11" x14ac:dyDescent="0.25">
      <c r="A15" s="128" t="s">
        <v>6</v>
      </c>
      <c r="B15" s="133" t="str">
        <f>'Teine 4'!B14</f>
        <v>Kanapada baklažaani ja paprikaga</v>
      </c>
      <c r="C15" s="83">
        <v>150</v>
      </c>
      <c r="D15" s="103">
        <f>C15*'Teine 4'!D14/'Teine 4'!C14</f>
        <v>117.3</v>
      </c>
      <c r="E15" s="103">
        <f>D15*'Teine 4'!E14/'Teine 4'!D14</f>
        <v>8.0849999999999991</v>
      </c>
      <c r="F15" s="103">
        <f>E15*'Teine 4'!F14/'Teine 4'!E14</f>
        <v>3.8099999999999996</v>
      </c>
      <c r="G15" s="103">
        <f>F15*'Teine 4'!G14/'Teine 4'!F14</f>
        <v>11.459999999999999</v>
      </c>
    </row>
    <row r="16" spans="1:11" x14ac:dyDescent="0.25">
      <c r="A16" s="128"/>
      <c r="B16" s="133" t="str">
        <f>'Teine 4'!B15</f>
        <v>Kartulipüree (L)</v>
      </c>
      <c r="C16" s="83">
        <v>100</v>
      </c>
      <c r="D16" s="103">
        <f>C16*'Teine 4'!D15/'Teine 4'!C15</f>
        <v>90.4</v>
      </c>
      <c r="E16" s="103">
        <f>D16*'Teine 4'!E15/'Teine 4'!D15</f>
        <v>14.5</v>
      </c>
      <c r="F16" s="103">
        <f>E16*'Teine 4'!F15/'Teine 4'!E15</f>
        <v>2.37</v>
      </c>
      <c r="G16" s="103">
        <f>F16*'Teine 4'!G15/'Teine 4'!F15</f>
        <v>2.35</v>
      </c>
    </row>
    <row r="17" spans="1:8" x14ac:dyDescent="0.25">
      <c r="A17" s="128"/>
      <c r="B17" s="133" t="str">
        <f>'Teine 4'!B16</f>
        <v>Riis, keedetud (G)</v>
      </c>
      <c r="C17" s="83">
        <v>100</v>
      </c>
      <c r="D17" s="103">
        <f>C17*'Teine 4'!D16/'Teine 4'!C16</f>
        <v>122</v>
      </c>
      <c r="E17" s="103">
        <f>D17*'Teine 4'!E16/'Teine 4'!D16</f>
        <v>23.499999999999996</v>
      </c>
      <c r="F17" s="103">
        <f>E17*'Teine 4'!F16/'Teine 4'!E16</f>
        <v>0.79099999999999981</v>
      </c>
      <c r="G17" s="103">
        <f>F17*'Teine 4'!G16/'Teine 4'!F16</f>
        <v>4.0599999999999996</v>
      </c>
    </row>
    <row r="18" spans="1:8" x14ac:dyDescent="0.25">
      <c r="A18" s="128"/>
      <c r="B18" s="133" t="str">
        <f>'Teine 4'!B17</f>
        <v xml:space="preserve">Kapsasalat </v>
      </c>
      <c r="C18" s="83">
        <v>50</v>
      </c>
      <c r="D18" s="103">
        <f>C18*'Teine 4'!D17/'Teine 4'!C17</f>
        <v>28.4</v>
      </c>
      <c r="E18" s="103">
        <f>D18*'Teine 4'!E17/'Teine 4'!D17</f>
        <v>1.895</v>
      </c>
      <c r="F18" s="103">
        <f>E18*'Teine 4'!F17/'Teine 4'!E17</f>
        <v>1.5199999999999998</v>
      </c>
      <c r="G18" s="103">
        <f>F18*'Teine 4'!G17/'Teine 4'!F17</f>
        <v>1.0849999999999997</v>
      </c>
    </row>
    <row r="19" spans="1:8" x14ac:dyDescent="0.25">
      <c r="A19" s="128"/>
      <c r="B19" s="133" t="str">
        <f>'Teine 4'!B18</f>
        <v>Peet, roheline hernes, redis</v>
      </c>
      <c r="C19" s="83">
        <v>50</v>
      </c>
      <c r="D19" s="103">
        <f>C19*'Teine 4'!D18/'Teine 4'!C18</f>
        <v>19.95</v>
      </c>
      <c r="E19" s="103">
        <f>D19*'Teine 4'!E18/'Teine 4'!D18</f>
        <v>2.17</v>
      </c>
      <c r="F19" s="103">
        <f>E19*'Teine 4'!F18/'Teine 4'!E18</f>
        <v>0.69</v>
      </c>
      <c r="G19" s="103">
        <f>F19*'Teine 4'!G18/'Teine 4'!F18</f>
        <v>0.68500000000000005</v>
      </c>
    </row>
    <row r="20" spans="1:8" x14ac:dyDescent="0.25">
      <c r="A20" s="128"/>
      <c r="B20" s="133" t="str">
        <f>'Teine 4'!B19</f>
        <v>Salatikaste</v>
      </c>
      <c r="C20" s="83">
        <v>5</v>
      </c>
      <c r="D20" s="103">
        <f>C20*'Teine 4'!D19/'Teine 4'!C19</f>
        <v>35.25</v>
      </c>
      <c r="E20" s="103">
        <f>D20*'Teine 4'!E19/'Teine 4'!D19</f>
        <v>2.9999999999999995E-2</v>
      </c>
      <c r="F20" s="103">
        <f>E20*'Teine 4'!F19/'Teine 4'!E19</f>
        <v>3.8999999999999995</v>
      </c>
      <c r="G20" s="103">
        <f>F20*'Teine 4'!G19/'Teine 4'!F19</f>
        <v>9.9999999999999985E-3</v>
      </c>
    </row>
    <row r="21" spans="1:8" x14ac:dyDescent="0.25">
      <c r="A21" s="128"/>
      <c r="B21" s="133" t="str">
        <f>'Teine 4'!B20</f>
        <v>Seemnesegu</v>
      </c>
      <c r="C21" s="83">
        <v>10</v>
      </c>
      <c r="D21" s="103">
        <f>C21*'Teine 4'!D20/'Teine 4'!C20</f>
        <v>61.1</v>
      </c>
      <c r="E21" s="103">
        <f>D21*'Teine 4'!E20/'Teine 4'!D20</f>
        <v>1.42</v>
      </c>
      <c r="F21" s="103">
        <f>E21*'Teine 4'!F20/'Teine 4'!E20</f>
        <v>5.36</v>
      </c>
      <c r="G21" s="103">
        <f>F21*'Teine 4'!G20/'Teine 4'!F20</f>
        <v>2.42</v>
      </c>
    </row>
    <row r="22" spans="1:8" ht="15" customHeight="1" x14ac:dyDescent="0.25">
      <c r="A22" s="128"/>
      <c r="B22" s="133" t="str">
        <f>'Teine 4'!B21</f>
        <v>PRIA Piimatooted (piim, keefir) (L)</v>
      </c>
      <c r="C22" s="83">
        <v>100</v>
      </c>
      <c r="D22" s="103"/>
      <c r="E22" s="103"/>
      <c r="F22" s="103"/>
      <c r="G22" s="103"/>
    </row>
    <row r="23" spans="1:8" x14ac:dyDescent="0.25">
      <c r="A23" s="63"/>
      <c r="B23" s="133" t="str">
        <f>'Teine 4'!B22</f>
        <v>Rukkileiva- ja sepikutoodete valik (G)</v>
      </c>
      <c r="C23" s="83">
        <v>60</v>
      </c>
      <c r="D23" s="103">
        <f>C23*'Teine 4'!D22/'Teine 4'!C22</f>
        <v>138</v>
      </c>
      <c r="E23" s="103">
        <f>D23*'Teine 4'!E22/'Teine 4'!D22</f>
        <v>29.520000000000003</v>
      </c>
      <c r="F23" s="103">
        <f>E23*'Teine 4'!F22/'Teine 4'!E22</f>
        <v>0.99599999999999989</v>
      </c>
      <c r="G23" s="103">
        <f>F23*'Teine 4'!G22/'Teine 4'!F22</f>
        <v>4.7279999999999998</v>
      </c>
      <c r="H23" s="48"/>
    </row>
    <row r="24" spans="1:8" x14ac:dyDescent="0.25">
      <c r="A24" s="62"/>
      <c r="B24" s="133" t="s">
        <v>28</v>
      </c>
      <c r="C24" s="83">
        <v>100</v>
      </c>
      <c r="D24" s="103">
        <f>C24*'Teine 4'!D23/'Teine 4'!C23</f>
        <v>32.4</v>
      </c>
      <c r="E24" s="103">
        <f>D24*'Teine 4'!E23/'Teine 4'!D23</f>
        <v>5.6</v>
      </c>
      <c r="F24" s="103">
        <f>E24*'Teine 4'!F23/'Teine 4'!E23</f>
        <v>0.19999999999999998</v>
      </c>
      <c r="G24" s="103">
        <f>F24*'Teine 4'!G23/'Teine 4'!F23</f>
        <v>0.59999999999999987</v>
      </c>
    </row>
    <row r="25" spans="1:8" s="58" customFormat="1" x14ac:dyDescent="0.25">
      <c r="A25" s="69"/>
      <c r="B25" s="116" t="s">
        <v>10</v>
      </c>
      <c r="C25" s="131"/>
      <c r="D25" s="131">
        <f>SUM(D15:D24)</f>
        <v>644.79999999999995</v>
      </c>
      <c r="E25" s="131">
        <f>SUM(E15:E24)</f>
        <v>86.72</v>
      </c>
      <c r="F25" s="131">
        <f>SUM(F15:F24)</f>
        <v>19.636999999999997</v>
      </c>
      <c r="G25" s="131">
        <f>SUM(G15:G24)</f>
        <v>27.398000000000003</v>
      </c>
    </row>
    <row r="26" spans="1:8" x14ac:dyDescent="0.25">
      <c r="A26" s="24"/>
      <c r="B26" s="132"/>
      <c r="C26" s="22"/>
      <c r="D26" s="22"/>
      <c r="E26" s="22"/>
      <c r="F26" s="22"/>
      <c r="G26" s="22"/>
    </row>
    <row r="27" spans="1:8" s="26" customFormat="1" ht="24" customHeight="1" x14ac:dyDescent="0.25">
      <c r="A27" s="125" t="s">
        <v>14</v>
      </c>
      <c r="B27" s="134"/>
      <c r="C27" s="135" t="s">
        <v>1</v>
      </c>
      <c r="D27" s="135" t="s">
        <v>2</v>
      </c>
      <c r="E27" s="127" t="s">
        <v>3</v>
      </c>
      <c r="F27" s="135" t="s">
        <v>4</v>
      </c>
      <c r="G27" s="135" t="s">
        <v>5</v>
      </c>
    </row>
    <row r="28" spans="1:8" x14ac:dyDescent="0.25">
      <c r="A28" s="128" t="s">
        <v>6</v>
      </c>
      <c r="B28" s="129" t="str">
        <f>'Teine 4'!B26</f>
        <v xml:space="preserve">Borš </v>
      </c>
      <c r="C28" s="83">
        <v>300</v>
      </c>
      <c r="D28" s="103">
        <f>(C28/'Teine 4'!C26)*'Teine 4'!D26</f>
        <v>384</v>
      </c>
      <c r="E28" s="103">
        <f>(D28/'Teine 4'!D26)*'Teine 4'!E26</f>
        <v>53.1</v>
      </c>
      <c r="F28" s="103">
        <f>(E28/'Teine 4'!E26)*'Teine 4'!F26</f>
        <v>11.496</v>
      </c>
      <c r="G28" s="103">
        <f>(F28/'Teine 4'!F26)*'Teine 4'!G26</f>
        <v>14.831999999999999</v>
      </c>
    </row>
    <row r="29" spans="1:8" x14ac:dyDescent="0.25">
      <c r="A29" s="128"/>
      <c r="B29" s="129" t="str">
        <f>'Teine 4'!B27</f>
        <v>Hapukoor (L)</v>
      </c>
      <c r="C29" s="340">
        <v>10</v>
      </c>
      <c r="D29" s="103">
        <f>(C29/'Teine 4'!C27)*'Teine 4'!D27</f>
        <v>22.2</v>
      </c>
      <c r="E29" s="103">
        <f>(D29/'Teine 4'!D27)*'Teine 4'!E27</f>
        <v>0.38</v>
      </c>
      <c r="F29" s="103">
        <f>(E29/'Teine 4'!E27)*'Teine 4'!F27</f>
        <v>2.15</v>
      </c>
      <c r="G29" s="103">
        <f>(F29/'Teine 4'!F27)*'Teine 4'!G27</f>
        <v>0.33</v>
      </c>
    </row>
    <row r="30" spans="1:8" x14ac:dyDescent="0.25">
      <c r="A30" s="63"/>
      <c r="B30" s="129" t="str">
        <f>'Teine 4'!B28</f>
        <v>Panna cotta mangopüreega (L)</v>
      </c>
      <c r="C30" s="103">
        <v>160</v>
      </c>
      <c r="D30" s="103">
        <f>(C30/'Teine 4'!C28)*'Teine 4'!D28</f>
        <v>196.8</v>
      </c>
      <c r="E30" s="103">
        <f>(D30/'Teine 4'!D28)*'Teine 4'!E28</f>
        <v>24.6</v>
      </c>
      <c r="F30" s="103">
        <f>(E30/'Teine 4'!E28)*'Teine 4'!F28</f>
        <v>8.2720000000000002</v>
      </c>
      <c r="G30" s="103">
        <f>(F30/'Teine 4'!F28)*'Teine 4'!G28</f>
        <v>5.8079999999999998</v>
      </c>
    </row>
    <row r="31" spans="1:8" x14ac:dyDescent="0.25">
      <c r="A31" s="63"/>
      <c r="B31" s="129" t="str">
        <f>'Teine 4'!B29</f>
        <v>PRIA Piimatooted (piim, keefir) (L)</v>
      </c>
      <c r="C31" s="103">
        <v>100</v>
      </c>
      <c r="D31" s="103"/>
      <c r="E31" s="103"/>
      <c r="F31" s="103"/>
      <c r="G31" s="103"/>
    </row>
    <row r="32" spans="1:8" s="26" customFormat="1" x14ac:dyDescent="0.25">
      <c r="A32" s="63"/>
      <c r="B32" s="129" t="str">
        <f>'Teine 4'!B30</f>
        <v>Rukkileiva- ja sepikutoodete valik (G)</v>
      </c>
      <c r="C32" s="100">
        <v>60</v>
      </c>
      <c r="D32" s="103">
        <f>(C32/'Teine 4'!C30)*'Teine 4'!D30</f>
        <v>138</v>
      </c>
      <c r="E32" s="103">
        <f>(D32/'Teine 4'!D30)*'Teine 4'!E30</f>
        <v>29.52</v>
      </c>
      <c r="F32" s="103">
        <f>(E32/'Teine 4'!E30)*'Teine 4'!F30</f>
        <v>0.99599999999999989</v>
      </c>
      <c r="G32" s="103">
        <f>(F32/'Teine 4'!F30)*'Teine 4'!G30</f>
        <v>4.7279999999999998</v>
      </c>
    </row>
    <row r="33" spans="1:10" x14ac:dyDescent="0.25">
      <c r="A33" s="63"/>
      <c r="B33" s="129" t="str">
        <f>'Teine 4'!B31</f>
        <v xml:space="preserve">Kapsas, valge/punane (PRIA) </v>
      </c>
      <c r="C33" s="83">
        <v>100</v>
      </c>
      <c r="D33" s="103">
        <f>(C33/'Teine 4'!C31)*'Teine 4'!D31</f>
        <v>27.3</v>
      </c>
      <c r="E33" s="103">
        <f>(D33/'Teine 4'!D31)*'Teine 4'!E31</f>
        <v>4.24</v>
      </c>
      <c r="F33" s="103">
        <f>(E33/'Teine 4'!E31)*'Teine 4'!F31</f>
        <v>0.2</v>
      </c>
      <c r="G33" s="103">
        <f>(F33/'Teine 4'!F31)*'Teine 4'!G31</f>
        <v>1.1299999999999999</v>
      </c>
      <c r="H33" s="48"/>
      <c r="I33" s="48"/>
      <c r="J33" s="48"/>
    </row>
    <row r="34" spans="1:10" s="58" customFormat="1" x14ac:dyDescent="0.25">
      <c r="A34" s="69"/>
      <c r="B34" s="116" t="s">
        <v>10</v>
      </c>
      <c r="C34" s="131"/>
      <c r="D34" s="131">
        <f>SUM(D28:D33)</f>
        <v>768.3</v>
      </c>
      <c r="E34" s="131">
        <f>SUM(E28:E33)</f>
        <v>111.84</v>
      </c>
      <c r="F34" s="131">
        <f>SUM(F28:F33)</f>
        <v>23.113999999999997</v>
      </c>
      <c r="G34" s="131">
        <f>SUM(G28:G33)</f>
        <v>26.827999999999999</v>
      </c>
    </row>
    <row r="35" spans="1:10" x14ac:dyDescent="0.25">
      <c r="A35" s="20"/>
      <c r="B35" s="132"/>
      <c r="C35" s="136"/>
      <c r="D35" s="22"/>
      <c r="E35" s="22"/>
      <c r="F35" s="22"/>
      <c r="G35" s="22"/>
    </row>
    <row r="36" spans="1:10" s="26" customFormat="1" ht="24" customHeight="1" x14ac:dyDescent="0.25">
      <c r="A36" s="125" t="s">
        <v>15</v>
      </c>
      <c r="B36" s="126"/>
      <c r="C36" s="127" t="s">
        <v>1</v>
      </c>
      <c r="D36" s="127" t="s">
        <v>2</v>
      </c>
      <c r="E36" s="127" t="s">
        <v>3</v>
      </c>
      <c r="F36" s="127" t="s">
        <v>4</v>
      </c>
      <c r="G36" s="127" t="s">
        <v>5</v>
      </c>
    </row>
    <row r="37" spans="1:10" x14ac:dyDescent="0.25">
      <c r="A37" s="128" t="s">
        <v>6</v>
      </c>
      <c r="B37" s="133" t="str">
        <f>'Teine 4'!B34</f>
        <v>Kalatükid koorekastmes</v>
      </c>
      <c r="C37" s="137">
        <v>150</v>
      </c>
      <c r="D37" s="83">
        <f>C37*'Teine 4'!D34/'Teine 4'!C34</f>
        <v>135.15</v>
      </c>
      <c r="E37" s="83">
        <f>D37*'Teine 4'!E34/'Teine 4'!D34</f>
        <v>22.264285714285716</v>
      </c>
      <c r="F37" s="83">
        <f>E37*'Teine 4'!F34/'Teine 4'!E34</f>
        <v>4.1892857142857141</v>
      </c>
      <c r="G37" s="83">
        <f>F37*'Teine 4'!G34/'Teine 4'!F34</f>
        <v>13.960714285714285</v>
      </c>
    </row>
    <row r="38" spans="1:10" x14ac:dyDescent="0.25">
      <c r="A38" s="128"/>
      <c r="B38" s="133" t="str">
        <f>'Teine 4'!B35</f>
        <v>Kartul aurutatud</v>
      </c>
      <c r="C38" s="137">
        <v>100</v>
      </c>
      <c r="D38" s="83">
        <f>C38*'Teine 4'!D35/'Teine 4'!C35</f>
        <v>180</v>
      </c>
      <c r="E38" s="83">
        <f>D38*'Teine 4'!E35/'Teine 4'!D35</f>
        <v>34.300000000000004</v>
      </c>
      <c r="F38" s="83">
        <f>E38*'Teine 4'!F35/'Teine 4'!E35</f>
        <v>1.41</v>
      </c>
      <c r="G38" s="83">
        <f>F38*'Teine 4'!G35/'Teine 4'!F35</f>
        <v>6.6428571428571423</v>
      </c>
    </row>
    <row r="39" spans="1:10" x14ac:dyDescent="0.25">
      <c r="A39" s="128"/>
      <c r="B39" s="133" t="str">
        <f>'Teine 4'!B36</f>
        <v xml:space="preserve">Riis, aurutatud </v>
      </c>
      <c r="C39" s="137">
        <v>100</v>
      </c>
      <c r="D39" s="83">
        <f>C39*'Teine 4'!D36/'Teine 4'!C36</f>
        <v>130</v>
      </c>
      <c r="E39" s="83">
        <f>D39*'Teine 4'!E36/'Teine 4'!D36</f>
        <v>28.8</v>
      </c>
      <c r="F39" s="83">
        <f>E39*'Teine 4'!F36/'Teine 4'!E36</f>
        <v>0.25714285714285717</v>
      </c>
      <c r="G39" s="83">
        <f>F39*'Teine 4'!G36/'Teine 4'!F36</f>
        <v>2.9571428571428577</v>
      </c>
    </row>
    <row r="40" spans="1:10" x14ac:dyDescent="0.25">
      <c r="A40" s="128"/>
      <c r="B40" s="133" t="str">
        <f>'Teine 4'!B37</f>
        <v>Hiina kapsa salat paprikaga</v>
      </c>
      <c r="C40" s="137">
        <v>50</v>
      </c>
      <c r="D40" s="83">
        <f>C40*'Teine 4'!D37/'Teine 4'!C37</f>
        <v>10.95</v>
      </c>
      <c r="E40" s="83">
        <f>D40*'Teine 4'!E37/'Teine 4'!D37</f>
        <v>1.405</v>
      </c>
      <c r="F40" s="83">
        <f>E40*'Teine 4'!F37/'Teine 4'!E37</f>
        <v>0.13850000000000001</v>
      </c>
      <c r="G40" s="83">
        <f>F40*'Teine 4'!G37/'Teine 4'!F37</f>
        <v>0.745</v>
      </c>
    </row>
    <row r="41" spans="1:10" x14ac:dyDescent="0.25">
      <c r="A41" s="128"/>
      <c r="B41" s="133" t="str">
        <f>'Teine 4'!B38</f>
        <v>Pastinaak, hapukurk, kikerherned</v>
      </c>
      <c r="C41" s="137">
        <v>50</v>
      </c>
      <c r="D41" s="83">
        <f>C41*'Teine 4'!D38/'Teine 4'!C38</f>
        <v>36.549999999999997</v>
      </c>
      <c r="E41" s="83">
        <f>D41*'Teine 4'!E38/'Teine 4'!D38</f>
        <v>4.5350000000000001</v>
      </c>
      <c r="F41" s="83">
        <f>E41*'Teine 4'!F38/'Teine 4'!E38</f>
        <v>0.61499999999999999</v>
      </c>
      <c r="G41" s="83">
        <f>F41*'Teine 4'!G38/'Teine 4'!F38</f>
        <v>1.7849999999999999</v>
      </c>
    </row>
    <row r="42" spans="1:10" x14ac:dyDescent="0.25">
      <c r="A42" s="128"/>
      <c r="B42" s="133" t="str">
        <f>'Teine 4'!B39</f>
        <v>Salatikaste</v>
      </c>
      <c r="C42" s="137">
        <v>5</v>
      </c>
      <c r="D42" s="83">
        <f>C42*'Teine 4'!D39/'Teine 4'!C39</f>
        <v>35.25</v>
      </c>
      <c r="E42" s="83">
        <f>D42*'Teine 4'!E39/'Teine 4'!D39</f>
        <v>2.9999999999999995E-2</v>
      </c>
      <c r="F42" s="83">
        <f>E42*'Teine 4'!F39/'Teine 4'!E39</f>
        <v>3.8999999999999995</v>
      </c>
      <c r="G42" s="83">
        <f>F42*'Teine 4'!G39/'Teine 4'!F39</f>
        <v>9.9999999999999985E-3</v>
      </c>
    </row>
    <row r="43" spans="1:10" x14ac:dyDescent="0.25">
      <c r="A43" s="128"/>
      <c r="B43" s="133" t="str">
        <f>'Teine 4'!B40</f>
        <v>Seemnesegu</v>
      </c>
      <c r="C43" s="290">
        <v>10</v>
      </c>
      <c r="D43" s="83">
        <f>C43*'Teine 4'!D40/'Teine 4'!C40</f>
        <v>61.1</v>
      </c>
      <c r="E43" s="83">
        <f>D43*'Teine 4'!E40/'Teine 4'!D40</f>
        <v>1.42</v>
      </c>
      <c r="F43" s="83">
        <f>E43*'Teine 4'!F40/'Teine 4'!E40</f>
        <v>5.36</v>
      </c>
      <c r="G43" s="83">
        <f>F43*'Teine 4'!G40/'Teine 4'!F40</f>
        <v>2.42</v>
      </c>
    </row>
    <row r="44" spans="1:10" x14ac:dyDescent="0.25">
      <c r="A44" s="128"/>
      <c r="B44" s="133" t="str">
        <f>'Teine 4'!B41</f>
        <v>PRIA Piimatooted (piim, keefir )</v>
      </c>
      <c r="C44" s="137">
        <v>100</v>
      </c>
      <c r="D44" s="83"/>
      <c r="E44" s="83"/>
      <c r="F44" s="83"/>
      <c r="G44" s="83"/>
    </row>
    <row r="45" spans="1:10" x14ac:dyDescent="0.25">
      <c r="A45" s="128"/>
      <c r="B45" s="133" t="str">
        <f>'Teine 4'!B42</f>
        <v xml:space="preserve">Rukkileiva- ja sepikutoodete valik </v>
      </c>
      <c r="C45" s="137">
        <v>60</v>
      </c>
      <c r="D45" s="83">
        <f>C45*'Teine 4'!D42/'Teine 4'!C42</f>
        <v>138</v>
      </c>
      <c r="E45" s="83">
        <f>D45*'Teine 4'!E42/'Teine 4'!D42</f>
        <v>29.520000000000003</v>
      </c>
      <c r="F45" s="83">
        <f>E45*'Teine 4'!F42/'Teine 4'!E42</f>
        <v>0.99599999999999989</v>
      </c>
      <c r="G45" s="83">
        <f>F45*'Teine 4'!G42/'Teine 4'!F42</f>
        <v>4.7279999999999998</v>
      </c>
    </row>
    <row r="46" spans="1:10" x14ac:dyDescent="0.25">
      <c r="A46" s="128"/>
      <c r="B46" s="133" t="s">
        <v>27</v>
      </c>
      <c r="C46" s="137">
        <v>100</v>
      </c>
      <c r="D46" s="83">
        <f>C46*'Teine 4'!D43/'Teine 4'!C43</f>
        <v>48.3</v>
      </c>
      <c r="E46" s="83">
        <f>D46*'Teine 4'!E43/'Teine 4'!D43</f>
        <v>10.9</v>
      </c>
      <c r="F46" s="83">
        <f>E46*'Teine 4'!F43/'Teine 4'!E43</f>
        <v>0</v>
      </c>
      <c r="G46" s="83">
        <v>0</v>
      </c>
    </row>
    <row r="47" spans="1:10" s="58" customFormat="1" x14ac:dyDescent="0.25">
      <c r="A47" s="69"/>
      <c r="B47" s="116" t="s">
        <v>10</v>
      </c>
      <c r="C47" s="131"/>
      <c r="D47" s="131">
        <f>SUM(D37:D46)</f>
        <v>775.3</v>
      </c>
      <c r="E47" s="131">
        <f>SUM(E37:E46)</f>
        <v>133.17428571428573</v>
      </c>
      <c r="F47" s="131">
        <f>SUM(F37:F46)</f>
        <v>16.865928571428569</v>
      </c>
      <c r="G47" s="131">
        <f>SUM(G37:G46)</f>
        <v>33.248714285714293</v>
      </c>
    </row>
    <row r="48" spans="1:10" x14ac:dyDescent="0.25">
      <c r="A48" s="20"/>
      <c r="B48" s="132"/>
      <c r="C48" s="22"/>
      <c r="D48" s="22"/>
      <c r="E48" s="22"/>
      <c r="F48" s="22"/>
      <c r="G48" s="22"/>
    </row>
    <row r="49" spans="1:12" s="26" customFormat="1" ht="24" customHeight="1" x14ac:dyDescent="0.25">
      <c r="A49" s="125" t="s">
        <v>17</v>
      </c>
      <c r="B49" s="138"/>
      <c r="C49" s="127" t="s">
        <v>1</v>
      </c>
      <c r="D49" s="127" t="s">
        <v>2</v>
      </c>
      <c r="E49" s="127" t="s">
        <v>3</v>
      </c>
      <c r="F49" s="127" t="s">
        <v>4</v>
      </c>
      <c r="G49" s="127" t="s">
        <v>5</v>
      </c>
    </row>
    <row r="50" spans="1:12" x14ac:dyDescent="0.25">
      <c r="A50" s="128" t="s">
        <v>6</v>
      </c>
      <c r="B50" s="139" t="str">
        <f>'Teine 4'!B46</f>
        <v xml:space="preserve">Kana - riisiroog karriga </v>
      </c>
      <c r="C50" s="117">
        <v>300</v>
      </c>
      <c r="D50" s="117">
        <f>(C50/'Teine 4'!C46)*'Teine 4'!D46</f>
        <v>259.2</v>
      </c>
      <c r="E50" s="117">
        <f>(D50/'Teine 4'!D46)*'Teine 4'!E46</f>
        <v>38.4</v>
      </c>
      <c r="F50" s="117">
        <f>(E50/'Teine 4'!E46)*'Teine 4'!F46</f>
        <v>2.9039999999999999</v>
      </c>
      <c r="G50" s="117">
        <f>(F50/'Teine 4'!F46)*'Teine 4'!G46</f>
        <v>17.939999999999998</v>
      </c>
    </row>
    <row r="51" spans="1:12" x14ac:dyDescent="0.25">
      <c r="A51" s="128"/>
      <c r="B51" s="139" t="str">
        <f>'Teine 4'!B47</f>
        <v>Jogurtikaste</v>
      </c>
      <c r="C51" s="83">
        <v>100</v>
      </c>
      <c r="D51" s="117">
        <f>(C51/'Teine 4'!C47)*'Teine 4'!D47</f>
        <v>127</v>
      </c>
      <c r="E51" s="117">
        <f>(D51/'Teine 4'!D47)*'Teine 4'!E47</f>
        <v>22.8</v>
      </c>
      <c r="F51" s="117">
        <f>(E51/'Teine 4'!E47)*'Teine 4'!F47</f>
        <v>6.4</v>
      </c>
      <c r="G51" s="117">
        <f>(F51/'Teine 4'!F47)*'Teine 4'!G47</f>
        <v>2.48</v>
      </c>
    </row>
    <row r="52" spans="1:12" x14ac:dyDescent="0.25">
      <c r="A52" s="62"/>
      <c r="B52" s="139" t="str">
        <f>'Teine 4'!B48</f>
        <v>Porgandi-apelsinisalat</v>
      </c>
      <c r="C52" s="83">
        <v>100</v>
      </c>
      <c r="D52" s="117">
        <f>(C52/'Teine 4'!C48)*'Teine 4'!D48</f>
        <v>81.900000000000006</v>
      </c>
      <c r="E52" s="117">
        <f>(D52/'Teine 4'!D48)*'Teine 4'!E48</f>
        <v>5.26</v>
      </c>
      <c r="F52" s="117">
        <f>(E52/'Teine 4'!E48)*'Teine 4'!F48</f>
        <v>5.38</v>
      </c>
      <c r="G52" s="117">
        <f>(F52/'Teine 4'!F48)*'Teine 4'!G48</f>
        <v>1.86</v>
      </c>
    </row>
    <row r="53" spans="1:12" x14ac:dyDescent="0.25">
      <c r="A53" s="62"/>
      <c r="B53" s="139" t="str">
        <f>'Teine 4'!B49</f>
        <v>Kaalikas, uba, kapsas</v>
      </c>
      <c r="C53" s="340">
        <v>100</v>
      </c>
      <c r="D53" s="117">
        <f>(C53/'Teine 4'!C49)*'Teine 4'!D49</f>
        <v>67.900000000000006</v>
      </c>
      <c r="E53" s="117">
        <f>(D53/'Teine 4'!D49)*'Teine 4'!E49</f>
        <v>10.5</v>
      </c>
      <c r="F53" s="117">
        <f>(E53/'Teine 4'!E49)*'Teine 4'!F49</f>
        <v>0.32</v>
      </c>
      <c r="G53" s="117">
        <f>(F53/'Teine 4'!F49)*'Teine 4'!G49</f>
        <v>3.96</v>
      </c>
    </row>
    <row r="54" spans="1:12" x14ac:dyDescent="0.25">
      <c r="A54" s="62"/>
      <c r="B54" s="109" t="s">
        <v>8</v>
      </c>
      <c r="C54" s="101">
        <v>10</v>
      </c>
      <c r="D54" s="117">
        <f>(C54/'Teine 4'!C50)*'Teine 4'!D50</f>
        <v>70.5</v>
      </c>
      <c r="E54" s="117">
        <f>(D54/'Teine 4'!D50)*'Teine 4'!E50</f>
        <v>0.06</v>
      </c>
      <c r="F54" s="117">
        <f>(E54/'Teine 4'!E50)*'Teine 4'!F50</f>
        <v>7.8</v>
      </c>
      <c r="G54" s="117">
        <f>(F54/'Teine 4'!F50)*'Teine 4'!G50</f>
        <v>0.02</v>
      </c>
    </row>
    <row r="55" spans="1:12" x14ac:dyDescent="0.25">
      <c r="A55" s="62"/>
      <c r="B55" s="109" t="s">
        <v>9</v>
      </c>
      <c r="C55" s="101">
        <v>10</v>
      </c>
      <c r="D55" s="117">
        <f>(C55/'Teine 4'!C51)*'Teine 4'!D51</f>
        <v>61.1</v>
      </c>
      <c r="E55" s="117">
        <f>(D55/'Teine 4'!D51)*'Teine 4'!E51</f>
        <v>1.42</v>
      </c>
      <c r="F55" s="117">
        <f>(E55/'Teine 4'!E51)*'Teine 4'!F51</f>
        <v>5.36</v>
      </c>
      <c r="G55" s="117">
        <f>(F55/'Teine 4'!F51)*'Teine 4'!G51</f>
        <v>2.42</v>
      </c>
    </row>
    <row r="56" spans="1:12" x14ac:dyDescent="0.25">
      <c r="A56" s="63"/>
      <c r="B56" s="139" t="str">
        <f>'Teine 4'!B52</f>
        <v>PRIA Piimatooted (piim, keefir) (L)</v>
      </c>
      <c r="C56" s="83">
        <v>100</v>
      </c>
      <c r="D56" s="117"/>
      <c r="E56" s="117"/>
      <c r="F56" s="117"/>
      <c r="G56" s="117"/>
      <c r="H56" s="48"/>
      <c r="I56" s="48"/>
      <c r="J56" s="48"/>
      <c r="K56" s="48"/>
      <c r="L56" s="48"/>
    </row>
    <row r="57" spans="1:12" x14ac:dyDescent="0.25">
      <c r="A57" s="62"/>
      <c r="B57" s="139" t="str">
        <f>'Teine 4'!B53</f>
        <v>Rukkileiva- ja sepikutoodete valik (G)</v>
      </c>
      <c r="C57" s="99">
        <v>60</v>
      </c>
      <c r="D57" s="117">
        <f>(C57/'Teine 4'!C53)*'Teine 4'!D53</f>
        <v>138</v>
      </c>
      <c r="E57" s="117">
        <f>(D57/'Teine 4'!D53)*'Teine 4'!E53</f>
        <v>29.52</v>
      </c>
      <c r="F57" s="117">
        <f>(E57/'Teine 4'!E53)*'Teine 4'!F53</f>
        <v>0.99599999999999989</v>
      </c>
      <c r="G57" s="117">
        <f>(F57/'Teine 4'!F53)*'Teine 4'!G53</f>
        <v>4.7279999999999998</v>
      </c>
    </row>
    <row r="58" spans="1:12" x14ac:dyDescent="0.25">
      <c r="A58" s="63"/>
      <c r="B58" s="139" t="str">
        <f>'Teine 4'!B54</f>
        <v>Õun (PRIA)</v>
      </c>
      <c r="C58" s="100">
        <v>100</v>
      </c>
      <c r="D58" s="117">
        <f>(C58/'Teine 4'!C54)*'Teine 4'!D54</f>
        <v>48.3</v>
      </c>
      <c r="E58" s="117">
        <f>(D58/'Teine 4'!D54)*'Teine 4'!E54</f>
        <v>10.9</v>
      </c>
      <c r="F58" s="117">
        <f>(E58/'Teine 4'!E54)*'Teine 4'!F54</f>
        <v>0</v>
      </c>
      <c r="G58" s="117">
        <v>0</v>
      </c>
    </row>
    <row r="59" spans="1:12" s="58" customFormat="1" x14ac:dyDescent="0.25">
      <c r="A59" s="69"/>
      <c r="B59" s="116" t="s">
        <v>10</v>
      </c>
      <c r="C59" s="131"/>
      <c r="D59" s="141">
        <f>SUM(D50:D58)</f>
        <v>853.9</v>
      </c>
      <c r="E59" s="141">
        <f>SUM(E50:E58)</f>
        <v>118.86000000000001</v>
      </c>
      <c r="F59" s="141">
        <f>SUM(F50:F58)</f>
        <v>29.16</v>
      </c>
      <c r="G59" s="141">
        <f>SUM(G50:G58)</f>
        <v>33.408000000000001</v>
      </c>
    </row>
    <row r="60" spans="1:12" x14ac:dyDescent="0.25">
      <c r="A60" s="22"/>
      <c r="B60" s="16" t="s">
        <v>20</v>
      </c>
      <c r="C60" s="22"/>
      <c r="D60" s="142">
        <f>AVERAGE(D12,D25,D34,D47,D59)</f>
        <v>783.55000000000007</v>
      </c>
      <c r="E60" s="142">
        <f>AVERAGE(E12,E25,E34,E47,E59)</f>
        <v>117.17085714285716</v>
      </c>
      <c r="F60" s="142">
        <f>AVERAGE(F12,F25,F34,F47,F59)</f>
        <v>22.108585714285713</v>
      </c>
      <c r="G60" s="142">
        <f>AVERAGE(G12,G25,G34,G47,G59)</f>
        <v>30.77384285714286</v>
      </c>
    </row>
    <row r="61" spans="1:12" x14ac:dyDescent="0.25">
      <c r="A61" s="200" t="s">
        <v>35</v>
      </c>
      <c r="B61" s="10"/>
      <c r="C61" s="10"/>
      <c r="D61" s="22"/>
      <c r="E61" s="22"/>
      <c r="F61" s="22"/>
      <c r="G61" s="22"/>
    </row>
    <row r="62" spans="1:12" x14ac:dyDescent="0.25">
      <c r="A62" s="10" t="s">
        <v>29</v>
      </c>
      <c r="B62" s="22"/>
      <c r="C62" s="11" t="s">
        <v>30</v>
      </c>
      <c r="D62" s="10"/>
      <c r="E62" s="10"/>
      <c r="F62" s="10"/>
      <c r="G62" s="9"/>
    </row>
  </sheetData>
  <pageMargins left="0.7" right="0.7" top="0.75" bottom="0.75" header="0.3" footer="0.3"/>
  <pageSetup paperSize="9" scale="6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868F-E77E-478D-82CF-DA378F476691}">
  <sheetPr>
    <pageSetUpPr fitToPage="1"/>
  </sheetPr>
  <dimension ref="A1:L67"/>
  <sheetViews>
    <sheetView tabSelected="1" topLeftCell="A34" zoomScale="80" zoomScaleNormal="80" workbookViewId="0">
      <selection activeCell="D32" sqref="D32"/>
    </sheetView>
  </sheetViews>
  <sheetFormatPr defaultColWidth="9.28515625" defaultRowHeight="15.75" x14ac:dyDescent="0.25"/>
  <cols>
    <col min="1" max="1" width="11.85546875" style="49" customWidth="1"/>
    <col min="2" max="2" width="50.140625" style="49" bestFit="1" customWidth="1"/>
    <col min="3" max="3" width="12.140625" style="49" customWidth="1"/>
    <col min="4" max="4" width="13.42578125" style="49" bestFit="1" customWidth="1"/>
    <col min="5" max="5" width="14.7109375" style="49" bestFit="1" customWidth="1"/>
    <col min="6" max="6" width="10.140625" style="49" bestFit="1" customWidth="1"/>
    <col min="7" max="7" width="10" style="49" bestFit="1" customWidth="1"/>
    <col min="8" max="16384" width="9.28515625" style="49"/>
  </cols>
  <sheetData>
    <row r="1" spans="1:7" ht="30" customHeight="1" x14ac:dyDescent="0.25">
      <c r="B1" s="58"/>
    </row>
    <row r="2" spans="1:7" ht="25.5" customHeight="1" x14ac:dyDescent="0.35">
      <c r="A2" s="7" t="str">
        <f>'Teine 5'!A2</f>
        <v>Koolilõuna 29.04-03.05.2024</v>
      </c>
      <c r="B2" s="8"/>
      <c r="C2" s="10" t="s">
        <v>45</v>
      </c>
      <c r="D2" s="12"/>
    </row>
    <row r="3" spans="1:7" s="26" customFormat="1" ht="28.9" customHeight="1" x14ac:dyDescent="0.25">
      <c r="A3" s="65" t="s">
        <v>0</v>
      </c>
      <c r="B3" s="88"/>
      <c r="C3" s="89" t="s">
        <v>1</v>
      </c>
      <c r="D3" s="89" t="s">
        <v>2</v>
      </c>
      <c r="E3" s="89" t="s">
        <v>3</v>
      </c>
      <c r="F3" s="89" t="s">
        <v>4</v>
      </c>
      <c r="G3" s="89" t="s">
        <v>5</v>
      </c>
    </row>
    <row r="4" spans="1:7" x14ac:dyDescent="0.25">
      <c r="A4" s="75" t="s">
        <v>6</v>
      </c>
      <c r="B4" s="75" t="str">
        <f>'Teine 5'!B4</f>
        <v>Kalkuniguljašš (G, L)</v>
      </c>
      <c r="C4" s="102">
        <v>150</v>
      </c>
      <c r="D4" s="103">
        <f>(C4/'Teine 5'!C4)*'Teine 5'!D4</f>
        <v>168</v>
      </c>
      <c r="E4" s="103">
        <f>(D4/'Teine 5'!D4)*'Teine 5'!E4</f>
        <v>6.8250000000000002</v>
      </c>
      <c r="F4" s="103">
        <f>(E4/'Teine 5'!E4)*'Teine 5'!F4</f>
        <v>9.3150000000000013</v>
      </c>
      <c r="G4" s="103">
        <f>(F4/'Teine 5'!F4)*'Teine 5'!G4</f>
        <v>14.024999999999999</v>
      </c>
    </row>
    <row r="5" spans="1:7" x14ac:dyDescent="0.25">
      <c r="A5" s="63"/>
      <c r="B5" s="75" t="str">
        <f>'Teine 5'!B5</f>
        <v>Täisterapasta/pasta (G)</v>
      </c>
      <c r="C5" s="76">
        <v>100</v>
      </c>
      <c r="D5" s="103">
        <f>(C5/'Teine 5'!C5)*'Teine 5'!D5</f>
        <v>180</v>
      </c>
      <c r="E5" s="103">
        <f>(D5/'Teine 5'!D5)*'Teine 5'!E5</f>
        <v>34.300000000000004</v>
      </c>
      <c r="F5" s="103">
        <f>(E5/'Teine 5'!E5)*'Teine 5'!F5</f>
        <v>1.41</v>
      </c>
      <c r="G5" s="103">
        <f>(F5/'Teine 5'!F5)*'Teine 5'!G5</f>
        <v>6.6428571428571432</v>
      </c>
    </row>
    <row r="6" spans="1:7" x14ac:dyDescent="0.25">
      <c r="A6" s="63"/>
      <c r="B6" s="75" t="str">
        <f>'Teine 5'!B6</f>
        <v>Tatar, aurutatud</v>
      </c>
      <c r="C6" s="76">
        <v>100</v>
      </c>
      <c r="D6" s="103">
        <f>(C6/'Teine 5'!C6)*'Teine 5'!D6</f>
        <v>79.857142857142861</v>
      </c>
      <c r="E6" s="103">
        <f>(D6/'Teine 5'!D6)*'Teine 5'!E6</f>
        <v>16.580000000000002</v>
      </c>
      <c r="F6" s="103">
        <f>(E6/'Teine 5'!E6)*'Teine 5'!F6</f>
        <v>0.50000000000000011</v>
      </c>
      <c r="G6" s="103">
        <f>(F6/'Teine 5'!F6)*'Teine 5'!G6</f>
        <v>2.9800000000000009</v>
      </c>
    </row>
    <row r="7" spans="1:7" x14ac:dyDescent="0.25">
      <c r="A7" s="62"/>
      <c r="B7" s="75" t="str">
        <f>'Teine 5'!B7</f>
        <v>Punase kapsa salat virsikuga</v>
      </c>
      <c r="C7" s="76">
        <v>50</v>
      </c>
      <c r="D7" s="103">
        <f>(C7/'Teine 5'!C7)*'Teine 5'!D7</f>
        <v>32.5</v>
      </c>
      <c r="E7" s="103">
        <f>(D7/'Teine 5'!D7)*'Teine 5'!E7</f>
        <v>3.21</v>
      </c>
      <c r="F7" s="103">
        <f>(E7/'Teine 5'!E7)*'Teine 5'!F7</f>
        <v>1.76</v>
      </c>
      <c r="G7" s="103">
        <f>(F7/'Teine 5'!F7)*'Teine 5'!G7</f>
        <v>0.46600000000000003</v>
      </c>
    </row>
    <row r="8" spans="1:7" x14ac:dyDescent="0.25">
      <c r="A8" s="63"/>
      <c r="B8" s="75" t="str">
        <f>'Teine 5'!B8</f>
        <v>Redis, hernes, porrulauk</v>
      </c>
      <c r="C8" s="99">
        <v>50</v>
      </c>
      <c r="D8" s="103">
        <f>(C8/'Teine 5'!C8)*'Teine 5'!D8</f>
        <v>20.9</v>
      </c>
      <c r="E8" s="103">
        <f>(D8/'Teine 5'!D8)*'Teine 5'!E8</f>
        <v>2.35</v>
      </c>
      <c r="F8" s="103">
        <f>(E8/'Teine 5'!E8)*'Teine 5'!F8</f>
        <v>0.16650000000000001</v>
      </c>
      <c r="G8" s="103">
        <f>(F8/'Teine 5'!F8)*'Teine 5'!G8</f>
        <v>1.53</v>
      </c>
    </row>
    <row r="9" spans="1:7" x14ac:dyDescent="0.25">
      <c r="A9" s="63"/>
      <c r="B9" s="109" t="s">
        <v>8</v>
      </c>
      <c r="C9" s="101">
        <v>5</v>
      </c>
      <c r="D9" s="103">
        <f>(C9/'Teine 5'!C9)*'Teine 5'!D9</f>
        <v>35.25</v>
      </c>
      <c r="E9" s="103">
        <f>(D9/'Teine 5'!D9)*'Teine 5'!E9</f>
        <v>0.03</v>
      </c>
      <c r="F9" s="103">
        <f>(E9/'Teine 5'!E9)*'Teine 5'!F9</f>
        <v>3.9</v>
      </c>
      <c r="G9" s="103">
        <f>(F9/'Teine 5'!F9)*'Teine 5'!G9</f>
        <v>0.01</v>
      </c>
    </row>
    <row r="10" spans="1:7" x14ac:dyDescent="0.25">
      <c r="A10" s="63"/>
      <c r="B10" s="109" t="s">
        <v>9</v>
      </c>
      <c r="C10" s="101">
        <v>10</v>
      </c>
      <c r="D10" s="103">
        <f>(C10/'Teine 5'!C10)*'Teine 5'!D10</f>
        <v>61.1</v>
      </c>
      <c r="E10" s="103">
        <f>(D10/'Teine 5'!D10)*'Teine 5'!E10</f>
        <v>1.42</v>
      </c>
      <c r="F10" s="103">
        <f>(E10/'Teine 5'!E10)*'Teine 5'!F10</f>
        <v>5.36</v>
      </c>
      <c r="G10" s="103">
        <f>(F10/'Teine 5'!F10)*'Teine 5'!G10</f>
        <v>2.42</v>
      </c>
    </row>
    <row r="11" spans="1:7" x14ac:dyDescent="0.25">
      <c r="A11" s="63"/>
      <c r="B11" s="75" t="str">
        <f>'Teine 5'!B11</f>
        <v>PRIA Piimatooted (piim, keefir) (L)</v>
      </c>
      <c r="C11" s="99">
        <v>100</v>
      </c>
      <c r="D11" s="103"/>
      <c r="E11" s="103"/>
      <c r="F11" s="103"/>
      <c r="G11" s="103"/>
    </row>
    <row r="12" spans="1:7" x14ac:dyDescent="0.25">
      <c r="A12" s="63"/>
      <c r="B12" s="75" t="str">
        <f>'Teine 5'!B12</f>
        <v>Rukkileiva- ja sepikutoodete valik (G)</v>
      </c>
      <c r="C12" s="100">
        <v>60</v>
      </c>
      <c r="D12" s="103">
        <f>(C12/'Teine 5'!C12)*'Teine 5'!D12</f>
        <v>138</v>
      </c>
      <c r="E12" s="103">
        <f>(D12/'Teine 5'!D12)*'Teine 5'!E12</f>
        <v>29.52</v>
      </c>
      <c r="F12" s="103">
        <f>(E12/'Teine 5'!E12)*'Teine 5'!F12</f>
        <v>0.99599999999999989</v>
      </c>
      <c r="G12" s="103">
        <f>(F12/'Teine 5'!F12)*'Teine 5'!G12</f>
        <v>4.7279999999999998</v>
      </c>
    </row>
    <row r="13" spans="1:7" x14ac:dyDescent="0.25">
      <c r="A13" s="62"/>
      <c r="B13" s="75" t="s">
        <v>27</v>
      </c>
      <c r="C13" s="76">
        <v>100</v>
      </c>
      <c r="D13" s="103">
        <f>(C13/'Teine 5'!C13)*'Teine 5'!D13</f>
        <v>46.4</v>
      </c>
      <c r="E13" s="103">
        <f>(D13/'Teine 5'!D13)*'Teine 5'!E13</f>
        <v>10.199999999999999</v>
      </c>
      <c r="F13" s="103">
        <f>(E13/'Teine 5'!E13)*'Teine 5'!F13</f>
        <v>0</v>
      </c>
      <c r="G13" s="103">
        <v>0.3</v>
      </c>
    </row>
    <row r="14" spans="1:7" s="58" customFormat="1" x14ac:dyDescent="0.25">
      <c r="A14" s="69"/>
      <c r="B14" s="116" t="s">
        <v>10</v>
      </c>
      <c r="C14" s="71"/>
      <c r="D14" s="71">
        <f>SUM(D4:D13)</f>
        <v>762.00714285714287</v>
      </c>
      <c r="E14" s="71">
        <f>SUM(E4:E13)</f>
        <v>104.43500000000002</v>
      </c>
      <c r="F14" s="71">
        <f>SUM(F4:F13)</f>
        <v>23.407499999999999</v>
      </c>
      <c r="G14" s="71">
        <f>SUM(G4:G13)</f>
        <v>33.101857142857142</v>
      </c>
    </row>
    <row r="15" spans="1:7" x14ac:dyDescent="0.25">
      <c r="A15" s="24"/>
      <c r="B15" s="57"/>
    </row>
    <row r="16" spans="1:7" s="26" customFormat="1" ht="28.9" customHeight="1" x14ac:dyDescent="0.25">
      <c r="A16" s="65" t="s">
        <v>11</v>
      </c>
      <c r="B16" s="88"/>
      <c r="C16" s="89" t="s">
        <v>1</v>
      </c>
      <c r="D16" s="89" t="s">
        <v>2</v>
      </c>
      <c r="E16" s="89" t="s">
        <v>3</v>
      </c>
      <c r="F16" s="89" t="s">
        <v>4</v>
      </c>
      <c r="G16" s="89" t="s">
        <v>5</v>
      </c>
    </row>
    <row r="17" spans="1:7" x14ac:dyDescent="0.25">
      <c r="A17" s="75" t="s">
        <v>6</v>
      </c>
      <c r="B17" s="85" t="str">
        <f>'Teine 5'!B16</f>
        <v>Paneeritud ahjukala (G)</v>
      </c>
      <c r="C17" s="76">
        <v>50</v>
      </c>
      <c r="D17" s="103">
        <f>C17*'Teine 5'!D16/'Teine 5'!C16</f>
        <v>107</v>
      </c>
      <c r="E17" s="103">
        <f>D17*'Teine 5'!E16/'Teine 5'!D16</f>
        <v>4.6399999999999997</v>
      </c>
      <c r="F17" s="103">
        <f>E17*'Teine 5'!F16/'Teine 5'!E16</f>
        <v>5.9</v>
      </c>
      <c r="G17" s="103">
        <f>F17*'Teine 5'!G16/'Teine 5'!F16</f>
        <v>8.65</v>
      </c>
    </row>
    <row r="18" spans="1:7" ht="14.25" customHeight="1" x14ac:dyDescent="0.25">
      <c r="A18" s="75"/>
      <c r="B18" s="85" t="str">
        <f>'Teine 5'!B17</f>
        <v>Kartulipüree (L)</v>
      </c>
      <c r="C18" s="76">
        <v>100</v>
      </c>
      <c r="D18" s="103">
        <f>C18*'Teine 5'!D17/'Teine 5'!C17</f>
        <v>65.214285714285708</v>
      </c>
      <c r="E18" s="103">
        <f>D18*'Teine 5'!E17/'Teine 5'!D17</f>
        <v>10.071428571428571</v>
      </c>
      <c r="F18" s="103">
        <f>E18*'Teine 5'!F17/'Teine 5'!E17</f>
        <v>1.8857142857142859</v>
      </c>
      <c r="G18" s="103">
        <f>F18*'Teine 5'!G17/'Teine 5'!F17</f>
        <v>1.6714285714285715</v>
      </c>
    </row>
    <row r="19" spans="1:7" ht="14.25" customHeight="1" x14ac:dyDescent="0.25">
      <c r="A19" s="75"/>
      <c r="B19" s="85" t="str">
        <f>'Teine 5'!B18</f>
        <v xml:space="preserve">Riis, aurutatud </v>
      </c>
      <c r="C19" s="76">
        <v>100</v>
      </c>
      <c r="D19" s="103">
        <f>C19*'Teine 5'!D18/'Teine 5'!C18</f>
        <v>130</v>
      </c>
      <c r="E19" s="103">
        <f>D19*'Teine 5'!E18/'Teine 5'!D18</f>
        <v>28.8</v>
      </c>
      <c r="F19" s="103">
        <f>E19*'Teine 5'!F18/'Teine 5'!E18</f>
        <v>0.25714285714285717</v>
      </c>
      <c r="G19" s="103">
        <f>F19*'Teine 5'!G18/'Teine 5'!F18</f>
        <v>2.9571428571428577</v>
      </c>
    </row>
    <row r="20" spans="1:7" ht="14.25" customHeight="1" x14ac:dyDescent="0.25">
      <c r="A20" s="75"/>
      <c r="B20" s="85" t="str">
        <f>'Teine 5'!B19</f>
        <v>Soe valge kaste (G, L)</v>
      </c>
      <c r="C20" s="76">
        <v>50</v>
      </c>
      <c r="D20" s="103">
        <f>C20*'Teine 5'!D19/'Teine 5'!C19</f>
        <v>73.77</v>
      </c>
      <c r="E20" s="103">
        <f>D20*'Teine 5'!E19/'Teine 5'!D19</f>
        <v>5.59</v>
      </c>
      <c r="F20" s="103">
        <f>E20*'Teine 5'!F19/'Teine 5'!E19</f>
        <v>4.76</v>
      </c>
      <c r="G20" s="103">
        <f>F20*'Teine 5'!G19/'Teine 5'!F19</f>
        <v>2.21</v>
      </c>
    </row>
    <row r="21" spans="1:7" ht="14.25" customHeight="1" x14ac:dyDescent="0.25">
      <c r="A21" s="75"/>
      <c r="B21" s="85" t="str">
        <f>'Teine 5'!B20</f>
        <v>Hiina kapsa salat tomati ja spinatiga</v>
      </c>
      <c r="C21" s="76">
        <v>50</v>
      </c>
      <c r="D21" s="103">
        <f>C21*'Teine 5'!D20/'Teine 5'!C20</f>
        <v>9.85</v>
      </c>
      <c r="E21" s="103">
        <f>D21*'Teine 5'!E20/'Teine 5'!D20</f>
        <v>1.1000000000000001</v>
      </c>
      <c r="F21" s="103">
        <f>E21*'Teine 5'!F20/'Teine 5'!E20</f>
        <v>0.157</v>
      </c>
      <c r="G21" s="103">
        <f>F21*'Teine 5'!G20/'Teine 5'!F20</f>
        <v>0.75</v>
      </c>
    </row>
    <row r="22" spans="1:7" ht="14.25" customHeight="1" x14ac:dyDescent="0.25">
      <c r="A22" s="75"/>
      <c r="B22" s="85" t="str">
        <f>'Teine 5'!B21</f>
        <v>Kõrvits, porgand, roheline sibul</v>
      </c>
      <c r="C22" s="76">
        <v>50</v>
      </c>
      <c r="D22" s="103">
        <f>C22*'Teine 5'!D21/'Teine 5'!C21</f>
        <v>38.6</v>
      </c>
      <c r="E22" s="103">
        <f>D22*'Teine 5'!E21/'Teine 5'!D21</f>
        <v>1.335</v>
      </c>
      <c r="F22" s="103">
        <f>E22*'Teine 5'!F21/'Teine 5'!E21</f>
        <v>6.6500000000000004E-2</v>
      </c>
      <c r="G22" s="103">
        <f>F22*'Teine 5'!G21/'Teine 5'!F21</f>
        <v>0.4</v>
      </c>
    </row>
    <row r="23" spans="1:7" ht="14.25" customHeight="1" x14ac:dyDescent="0.25">
      <c r="A23" s="75"/>
      <c r="B23" s="85" t="str">
        <f>'Teine 5'!B22</f>
        <v>Salatikaste</v>
      </c>
      <c r="C23" s="76">
        <v>5</v>
      </c>
      <c r="D23" s="103">
        <f>C23*'Teine 5'!D22/'Teine 5'!C22</f>
        <v>35.25</v>
      </c>
      <c r="E23" s="103">
        <f>D23*'Teine 5'!E22/'Teine 5'!D22</f>
        <v>2.9999999999999995E-2</v>
      </c>
      <c r="F23" s="103">
        <f>E23*'Teine 5'!F22/'Teine 5'!E22</f>
        <v>3.8999999999999995</v>
      </c>
      <c r="G23" s="103">
        <f>F23*'Teine 5'!G22/'Teine 5'!F22</f>
        <v>9.9999999999999985E-3</v>
      </c>
    </row>
    <row r="24" spans="1:7" ht="14.25" customHeight="1" x14ac:dyDescent="0.25">
      <c r="A24" s="75"/>
      <c r="B24" s="85" t="str">
        <f>'Teine 5'!B23</f>
        <v>Seemnesegu</v>
      </c>
      <c r="C24" s="76">
        <v>10</v>
      </c>
      <c r="D24" s="103">
        <f>C24*'Teine 5'!D23/'Teine 5'!C23</f>
        <v>61.1</v>
      </c>
      <c r="E24" s="103">
        <f>D24*'Teine 5'!E23/'Teine 5'!D23</f>
        <v>1.42</v>
      </c>
      <c r="F24" s="103">
        <f>E24*'Teine 5'!F23/'Teine 5'!E23</f>
        <v>5.36</v>
      </c>
      <c r="G24" s="103">
        <f>F24*'Teine 5'!G23/'Teine 5'!F23</f>
        <v>2.42</v>
      </c>
    </row>
    <row r="25" spans="1:7" x14ac:dyDescent="0.25">
      <c r="A25" s="75"/>
      <c r="B25" s="85" t="str">
        <f>'Teine 5'!B24</f>
        <v>PRIA Piimatooted (piim, keefir)</v>
      </c>
      <c r="C25" s="76">
        <v>100</v>
      </c>
      <c r="D25" s="103"/>
      <c r="E25" s="103"/>
      <c r="F25" s="103"/>
      <c r="G25" s="103"/>
    </row>
    <row r="26" spans="1:7" x14ac:dyDescent="0.25">
      <c r="A26" s="63"/>
      <c r="B26" s="85" t="str">
        <f>'Teine 5'!B25</f>
        <v xml:space="preserve">Rukkileiva- ja sepikutoodete valik </v>
      </c>
      <c r="C26" s="76">
        <v>60</v>
      </c>
      <c r="D26" s="103">
        <f>C26*'Teine 5'!D25/'Teine 5'!C25</f>
        <v>138</v>
      </c>
      <c r="E26" s="103">
        <f>C26*'Teine 5'!E25/'Teine 5'!C25</f>
        <v>29.52</v>
      </c>
      <c r="F26" s="103">
        <f>C26*'Teine 5'!F25/'Teine 5'!C25</f>
        <v>0.996</v>
      </c>
      <c r="G26" s="103">
        <f>C26*'Teine 5'!G25/'Teine 5'!C25</f>
        <v>4.7279999999999998</v>
      </c>
    </row>
    <row r="27" spans="1:7" x14ac:dyDescent="0.25">
      <c r="A27" s="63"/>
      <c r="B27" s="85" t="s">
        <v>88</v>
      </c>
      <c r="C27" s="51">
        <v>100</v>
      </c>
      <c r="D27" s="103">
        <f>C27*'Teine 5'!D26/'Teine 5'!C26</f>
        <v>35.6</v>
      </c>
      <c r="E27" s="103">
        <f>C27*'Teine 5'!E26/'Teine 5'!C26</f>
        <v>6.22</v>
      </c>
      <c r="F27" s="103">
        <f>C27*'Teine 5'!F26/'Teine 5'!C26</f>
        <v>0.1</v>
      </c>
      <c r="G27" s="103">
        <f>C27*'Teine 5'!G26/'Teine 5'!C26</f>
        <v>1.1000000000000001</v>
      </c>
    </row>
    <row r="28" spans="1:7" s="58" customFormat="1" x14ac:dyDescent="0.25">
      <c r="A28" s="69"/>
      <c r="B28" s="116" t="s">
        <v>10</v>
      </c>
      <c r="C28" s="71"/>
      <c r="D28" s="71">
        <f>SUM(D17:D27)</f>
        <v>694.38428571428574</v>
      </c>
      <c r="E28" s="71">
        <f>SUM(E17:E27)</f>
        <v>88.726428571428571</v>
      </c>
      <c r="F28" s="71">
        <f>SUM(F17:F27)</f>
        <v>23.382357142857142</v>
      </c>
      <c r="G28" s="71">
        <f>SUM(G17:G27)</f>
        <v>24.896571428571434</v>
      </c>
    </row>
    <row r="29" spans="1:7" x14ac:dyDescent="0.25">
      <c r="A29" s="24"/>
      <c r="B29" s="57"/>
    </row>
    <row r="30" spans="1:7" s="26" customFormat="1" ht="30" customHeight="1" x14ac:dyDescent="0.25">
      <c r="A30" s="65" t="s">
        <v>14</v>
      </c>
      <c r="B30" s="92"/>
      <c r="C30" s="89" t="s">
        <v>1</v>
      </c>
      <c r="D30" s="89" t="s">
        <v>2</v>
      </c>
      <c r="E30" s="89" t="s">
        <v>3</v>
      </c>
      <c r="F30" s="89" t="s">
        <v>4</v>
      </c>
      <c r="G30" s="89" t="s">
        <v>5</v>
      </c>
    </row>
    <row r="31" spans="1:7" x14ac:dyDescent="0.25">
      <c r="A31" s="75" t="s">
        <v>6</v>
      </c>
      <c r="B31" s="93" t="str">
        <f>'Teine 5'!B29</f>
        <v>Kanasupp</v>
      </c>
      <c r="C31" s="76">
        <v>300</v>
      </c>
      <c r="D31" s="103">
        <f>(C31/'Teine 5'!C29)*'Teine 5'!D29</f>
        <v>225.29999999999998</v>
      </c>
      <c r="E31" s="103">
        <f>(D31/'Teine 5'!D29)*'Teine 5'!E29</f>
        <v>17.07</v>
      </c>
      <c r="F31" s="103">
        <f>(E31/'Teine 5'!E29)*'Teine 5'!F29</f>
        <v>11.610000000000001</v>
      </c>
      <c r="G31" s="103">
        <f>(F31/'Teine 5'!F29)*'Teine 5'!G29</f>
        <v>10.29</v>
      </c>
    </row>
    <row r="32" spans="1:7" x14ac:dyDescent="0.25">
      <c r="A32" s="75"/>
      <c r="B32" s="93" t="str">
        <f>'Teine 5'!B30</f>
        <v>Hapukoor (L)</v>
      </c>
      <c r="C32" s="76">
        <v>20</v>
      </c>
      <c r="D32" s="103">
        <f>(C32/'Teine 5'!C30)*'Teine 5'!D30</f>
        <v>44.4</v>
      </c>
      <c r="E32" s="103">
        <f>(D32/'Teine 5'!D30)*'Teine 5'!E30</f>
        <v>0.76</v>
      </c>
      <c r="F32" s="103">
        <f>(E32/'Teine 5'!E30)*'Teine 5'!F30</f>
        <v>4.3</v>
      </c>
      <c r="G32" s="103">
        <f>(F32/'Teine 5'!F30)*'Teine 5'!G30</f>
        <v>0.66</v>
      </c>
    </row>
    <row r="33" spans="1:7" x14ac:dyDescent="0.25">
      <c r="A33" s="63"/>
      <c r="B33" s="93" t="str">
        <f>'Teine 5'!B31</f>
        <v>Pannkook moosiga (G, L)</v>
      </c>
      <c r="C33" s="76">
        <v>160</v>
      </c>
      <c r="D33" s="103">
        <f>(C33/'Teine 5'!C31)*'Teine 5'!D31</f>
        <v>291.2</v>
      </c>
      <c r="E33" s="103">
        <f>(D33/'Teine 5'!D31)*'Teine 5'!E31</f>
        <v>43.84</v>
      </c>
      <c r="F33" s="103">
        <f>(E33/'Teine 5'!E31)*'Teine 5'!F31</f>
        <v>6.86</v>
      </c>
      <c r="G33" s="103">
        <f>(F33/'Teine 5'!F31)*'Teine 5'!G31</f>
        <v>7.8559999999999999</v>
      </c>
    </row>
    <row r="34" spans="1:7" x14ac:dyDescent="0.25">
      <c r="A34" s="63"/>
      <c r="B34" s="93" t="str">
        <f>'Teine 5'!B32</f>
        <v>PRIA Piimatooted (piim, keefir) (L)</v>
      </c>
      <c r="C34" s="51">
        <v>100</v>
      </c>
      <c r="D34" s="103"/>
      <c r="E34" s="103"/>
      <c r="F34" s="103"/>
      <c r="G34" s="103"/>
    </row>
    <row r="35" spans="1:7" x14ac:dyDescent="0.25">
      <c r="A35" s="124"/>
      <c r="B35" s="93" t="str">
        <f>'Teine 5'!B33</f>
        <v>Rukkileiva- ja sepikutoodete valik (G)</v>
      </c>
      <c r="C35" s="101">
        <v>60</v>
      </c>
      <c r="D35" s="103">
        <f>(C35/'Teine 5'!C33)*'Teine 5'!D33</f>
        <v>138</v>
      </c>
      <c r="E35" s="103">
        <f>(D35/'Teine 5'!D33)*'Teine 5'!E33</f>
        <v>29.52</v>
      </c>
      <c r="F35" s="103">
        <f>(E35/'Teine 5'!E33)*'Teine 5'!F33</f>
        <v>0.99599999999999989</v>
      </c>
      <c r="G35" s="103">
        <f>(F35/'Teine 5'!F33)*'Teine 5'!G33</f>
        <v>4.7279999999999998</v>
      </c>
    </row>
    <row r="36" spans="1:7" x14ac:dyDescent="0.25">
      <c r="A36" s="63"/>
      <c r="B36" s="93" t="s">
        <v>28</v>
      </c>
      <c r="C36" s="76">
        <v>100</v>
      </c>
      <c r="D36" s="103">
        <f>(C36/'Teine 5'!C34)*'Teine 5'!D34</f>
        <v>32.4</v>
      </c>
      <c r="E36" s="103">
        <f>(D36/'Teine 5'!D34)*'Teine 5'!E34</f>
        <v>5.6</v>
      </c>
      <c r="F36" s="103">
        <f>(E36/'Teine 5'!E34)*'Teine 5'!F34</f>
        <v>0.2</v>
      </c>
      <c r="G36" s="103">
        <f>(F36/'Teine 5'!F34)*'Teine 5'!G34</f>
        <v>0.6</v>
      </c>
    </row>
    <row r="37" spans="1:7" s="58" customFormat="1" x14ac:dyDescent="0.25">
      <c r="A37" s="69"/>
      <c r="B37" s="116" t="s">
        <v>10</v>
      </c>
      <c r="C37" s="71"/>
      <c r="D37" s="71">
        <f>SUM(D31:D36)</f>
        <v>731.3</v>
      </c>
      <c r="E37" s="71">
        <f>SUM(E31:E36)</f>
        <v>96.789999999999992</v>
      </c>
      <c r="F37" s="71">
        <f>SUM(F31:F36)</f>
        <v>23.965999999999998</v>
      </c>
      <c r="G37" s="71">
        <f>SUM(G31:G36)</f>
        <v>24.134</v>
      </c>
    </row>
    <row r="38" spans="1:7" x14ac:dyDescent="0.25">
      <c r="A38" s="24"/>
      <c r="B38" s="57"/>
      <c r="C38" s="48"/>
    </row>
    <row r="39" spans="1:7" s="26" customFormat="1" ht="30" customHeight="1" x14ac:dyDescent="0.25">
      <c r="A39" s="65" t="s">
        <v>15</v>
      </c>
      <c r="B39" s="79"/>
      <c r="C39" s="89" t="s">
        <v>1</v>
      </c>
      <c r="D39" s="89" t="s">
        <v>2</v>
      </c>
      <c r="E39" s="89" t="s">
        <v>3</v>
      </c>
      <c r="F39" s="89" t="s">
        <v>4</v>
      </c>
      <c r="G39" s="89" t="s">
        <v>5</v>
      </c>
    </row>
    <row r="40" spans="1:7" s="26" customFormat="1" x14ac:dyDescent="0.25">
      <c r="A40" s="75" t="s">
        <v>6</v>
      </c>
      <c r="B40" s="279" t="str">
        <f>'Teine 5'!B37</f>
        <v>Kanalihapada värviliste köögiviljadega (G)</v>
      </c>
      <c r="C40" s="76">
        <v>150</v>
      </c>
      <c r="D40" s="103">
        <f>C40*'Teine 5'!D37/'Teine 5'!C37</f>
        <v>144.15</v>
      </c>
      <c r="E40" s="103">
        <f>D40*'Teine 5'!E37/'Teine 5'!D37</f>
        <v>16.95</v>
      </c>
      <c r="F40" s="103">
        <f>E40*'Teine 5'!F37/'Teine 5'!E37</f>
        <v>8.0399999999999991</v>
      </c>
      <c r="G40" s="103">
        <f>F40*'Teine 5'!G37/'Teine 5'!F37</f>
        <v>7.71</v>
      </c>
    </row>
    <row r="41" spans="1:7" s="26" customFormat="1" x14ac:dyDescent="0.25">
      <c r="A41" s="75"/>
      <c r="B41" s="279" t="str">
        <f>'Teine 5'!B38</f>
        <v>Täisterapasta/pasta (G)</v>
      </c>
      <c r="C41" s="76">
        <v>100</v>
      </c>
      <c r="D41" s="103">
        <f>C41*'Teine 5'!D38/'Teine 5'!C38</f>
        <v>180</v>
      </c>
      <c r="E41" s="103">
        <f>D41*'Teine 5'!E38/'Teine 5'!D38</f>
        <v>34.300000000000004</v>
      </c>
      <c r="F41" s="103">
        <f>E41*'Teine 5'!F38/'Teine 5'!E38</f>
        <v>1.41</v>
      </c>
      <c r="G41" s="103">
        <f>F41*'Teine 5'!G38/'Teine 5'!F38</f>
        <v>6.6428571428571423</v>
      </c>
    </row>
    <row r="42" spans="1:7" s="26" customFormat="1" x14ac:dyDescent="0.25">
      <c r="A42" s="75"/>
      <c r="B42" s="279" t="str">
        <f>'Teine 5'!B39</f>
        <v>Riis, keedetud (G)</v>
      </c>
      <c r="C42" s="76">
        <v>100</v>
      </c>
      <c r="D42" s="103">
        <f>C42*'Teine 5'!D39/'Teine 5'!C39</f>
        <v>121</v>
      </c>
      <c r="E42" s="103">
        <f>D42*'Teine 5'!E39/'Teine 5'!D39</f>
        <v>27.199999999999996</v>
      </c>
      <c r="F42" s="103">
        <f>E42*'Teine 5'!F39/'Teine 5'!E39</f>
        <v>0.72199999999999986</v>
      </c>
      <c r="G42" s="103">
        <f>F42*'Teine 5'!G39/'Teine 5'!F39</f>
        <v>4.13</v>
      </c>
    </row>
    <row r="43" spans="1:7" s="26" customFormat="1" x14ac:dyDescent="0.25">
      <c r="A43" s="75"/>
      <c r="B43" s="279" t="str">
        <f>'Teine 5'!B40</f>
        <v>Porgandi-apelsinisalat</v>
      </c>
      <c r="C43" s="76">
        <v>50</v>
      </c>
      <c r="D43" s="103">
        <f>C43*'Teine 5'!D40/'Teine 5'!C40</f>
        <v>27.5</v>
      </c>
      <c r="E43" s="103">
        <f>D43*'Teine 5'!E40/'Teine 5'!D40</f>
        <v>4.88</v>
      </c>
      <c r="F43" s="103">
        <f>E43*'Teine 5'!F40/'Teine 5'!E40</f>
        <v>1.03</v>
      </c>
      <c r="G43" s="103">
        <f>F43*'Teine 5'!G40/'Teine 5'!F40</f>
        <v>0.41</v>
      </c>
    </row>
    <row r="44" spans="1:7" s="26" customFormat="1" x14ac:dyDescent="0.25">
      <c r="A44" s="75"/>
      <c r="B44" s="279" t="str">
        <f>'Teine 5'!B41</f>
        <v>Peet, hapukapsas</v>
      </c>
      <c r="C44" s="76">
        <v>50</v>
      </c>
      <c r="D44" s="103">
        <f>C44*'Teine 5'!D41/'Teine 5'!C41</f>
        <v>33.65</v>
      </c>
      <c r="E44" s="103">
        <f>D44*'Teine 5'!E41/'Teine 5'!D41</f>
        <v>5.25</v>
      </c>
      <c r="F44" s="103">
        <f>E44*'Teine 5'!F41/'Teine 5'!E41</f>
        <v>0.18</v>
      </c>
      <c r="G44" s="103">
        <f>F44*'Teine 5'!G41/'Teine 5'!F41</f>
        <v>2.125</v>
      </c>
    </row>
    <row r="45" spans="1:7" s="26" customFormat="1" x14ac:dyDescent="0.25">
      <c r="A45" s="75"/>
      <c r="B45" s="279" t="str">
        <f>'Teine 5'!B42</f>
        <v>Salatikaste</v>
      </c>
      <c r="C45" s="76">
        <v>5</v>
      </c>
      <c r="D45" s="103">
        <f>C45*'Teine 5'!D42/'Teine 5'!C42</f>
        <v>35.25</v>
      </c>
      <c r="E45" s="103">
        <f>D45*'Teine 5'!E42/'Teine 5'!D42</f>
        <v>2.9999999999999995E-2</v>
      </c>
      <c r="F45" s="103">
        <f>E45*'Teine 5'!F42/'Teine 5'!E42</f>
        <v>3.8999999999999995</v>
      </c>
      <c r="G45" s="103">
        <f>F45*'Teine 5'!G42/'Teine 5'!F42</f>
        <v>9.9999999999999985E-3</v>
      </c>
    </row>
    <row r="46" spans="1:7" s="26" customFormat="1" x14ac:dyDescent="0.25">
      <c r="A46" s="75"/>
      <c r="B46" s="279" t="str">
        <f>'Teine 5'!B43</f>
        <v>Seemnesegu</v>
      </c>
      <c r="C46" s="76">
        <v>10</v>
      </c>
      <c r="D46" s="103">
        <f>C46*'Teine 5'!D43/'Teine 5'!C43</f>
        <v>61.1</v>
      </c>
      <c r="E46" s="103">
        <f>D46*'Teine 5'!E43/'Teine 5'!D43</f>
        <v>1.42</v>
      </c>
      <c r="F46" s="103">
        <f>E46*'Teine 5'!F43/'Teine 5'!E43</f>
        <v>5.36</v>
      </c>
      <c r="G46" s="103">
        <f>F46*'Teine 5'!G43/'Teine 5'!F43</f>
        <v>2.42</v>
      </c>
    </row>
    <row r="47" spans="1:7" s="26" customFormat="1" x14ac:dyDescent="0.25">
      <c r="A47" s="75"/>
      <c r="B47" s="279" t="str">
        <f>'Teine 5'!B44</f>
        <v>PRIA Piimatooted (piim, keefir) (L)</v>
      </c>
      <c r="C47" s="76">
        <v>100</v>
      </c>
      <c r="D47" s="103"/>
      <c r="E47" s="103"/>
      <c r="F47" s="103"/>
      <c r="G47" s="103"/>
    </row>
    <row r="48" spans="1:7" s="26" customFormat="1" x14ac:dyDescent="0.25">
      <c r="A48" s="75"/>
      <c r="B48" s="279" t="str">
        <f>'Teine 5'!B45</f>
        <v>Rukkileiva- ja sepikutoodete valik (G)</v>
      </c>
      <c r="C48" s="76">
        <v>60</v>
      </c>
      <c r="D48" s="103">
        <f>C48*'Teine 5'!D45/'Teine 5'!C45</f>
        <v>138</v>
      </c>
      <c r="E48" s="103">
        <f>D48*'Teine 5'!E45/'Teine 5'!D45</f>
        <v>29.520000000000003</v>
      </c>
      <c r="F48" s="103">
        <f>E48*'Teine 5'!F45/'Teine 5'!E45</f>
        <v>0.99599999999999989</v>
      </c>
      <c r="G48" s="103">
        <f>F48*'Teine 5'!G45/'Teine 5'!F45</f>
        <v>4.7279999999999998</v>
      </c>
    </row>
    <row r="49" spans="1:12" x14ac:dyDescent="0.25">
      <c r="A49" s="62"/>
      <c r="B49" s="279" t="s">
        <v>31</v>
      </c>
      <c r="C49" s="77">
        <v>100</v>
      </c>
      <c r="D49" s="103">
        <f>C49*'Teine 5'!D46/'Teine 5'!C46</f>
        <v>48.3</v>
      </c>
      <c r="E49" s="103">
        <f>D49*'Teine 5'!E46/'Teine 5'!D46</f>
        <v>10.9</v>
      </c>
      <c r="F49" s="103">
        <f>E49*'Teine 5'!F46/'Teine 5'!E46</f>
        <v>0</v>
      </c>
      <c r="G49" s="103">
        <v>0</v>
      </c>
    </row>
    <row r="50" spans="1:12" s="58" customFormat="1" x14ac:dyDescent="0.25">
      <c r="A50" s="69"/>
      <c r="B50" s="116" t="s">
        <v>10</v>
      </c>
      <c r="C50" s="71"/>
      <c r="D50" s="71">
        <f>SUM(D40:D49)</f>
        <v>788.94999999999993</v>
      </c>
      <c r="E50" s="71">
        <f>SUM(E40:E49)</f>
        <v>130.44999999999999</v>
      </c>
      <c r="F50" s="71">
        <f>SUM(F40:F49)</f>
        <v>21.637999999999995</v>
      </c>
      <c r="G50" s="71">
        <f>SUM(G40:G49)</f>
        <v>28.175857142857147</v>
      </c>
    </row>
    <row r="51" spans="1:12" x14ac:dyDescent="0.25">
      <c r="A51" s="24"/>
      <c r="B51" s="57"/>
    </row>
    <row r="52" spans="1:12" s="26" customFormat="1" ht="30" customHeight="1" x14ac:dyDescent="0.25">
      <c r="A52" s="65" t="s">
        <v>17</v>
      </c>
      <c r="B52" s="92"/>
      <c r="C52" s="89" t="s">
        <v>1</v>
      </c>
      <c r="D52" s="89" t="s">
        <v>2</v>
      </c>
      <c r="E52" s="89" t="s">
        <v>3</v>
      </c>
      <c r="F52" s="89" t="s">
        <v>4</v>
      </c>
      <c r="G52" s="89" t="s">
        <v>5</v>
      </c>
    </row>
    <row r="53" spans="1:12" x14ac:dyDescent="0.25">
      <c r="A53" s="75" t="s">
        <v>6</v>
      </c>
      <c r="B53" s="93" t="str">
        <f>'Teine 5'!B49</f>
        <v>Tex-Mex pasta veisehakklihaga (G, L)</v>
      </c>
      <c r="C53" s="76">
        <v>300</v>
      </c>
      <c r="D53" s="103">
        <f>(C53/'Teine 5'!C49)*'Teine 5'!D49</f>
        <v>294.89999999999998</v>
      </c>
      <c r="E53" s="103">
        <f>(D53/'Teine 5'!D49)*'Teine 5'!E49</f>
        <v>47.699999999999996</v>
      </c>
      <c r="F53" s="103">
        <f>(E53/'Teine 5'!E49)*'Teine 5'!F49</f>
        <v>4.71</v>
      </c>
      <c r="G53" s="103">
        <f>(F53/'Teine 5'!F49)*'Teine 5'!G49</f>
        <v>12.15</v>
      </c>
    </row>
    <row r="54" spans="1:12" x14ac:dyDescent="0.25">
      <c r="A54" s="63"/>
      <c r="B54" s="93" t="str">
        <f>'Teine 5'!B50</f>
        <v>Ürdi-jogurtikaste (L)</v>
      </c>
      <c r="C54" s="76">
        <v>50</v>
      </c>
      <c r="D54" s="103">
        <f>(C54/'Teine 5'!C50)*'Teine 5'!D50</f>
        <v>63</v>
      </c>
      <c r="E54" s="103">
        <f>(D54/'Teine 5'!D50)*'Teine 5'!E50</f>
        <v>7.35</v>
      </c>
      <c r="F54" s="103">
        <f>(E54/'Teine 5'!E50)*'Teine 5'!F50</f>
        <v>3.18</v>
      </c>
      <c r="G54" s="103">
        <f>(F54/'Teine 5'!F50)*'Teine 5'!G50</f>
        <v>1.23</v>
      </c>
    </row>
    <row r="55" spans="1:12" x14ac:dyDescent="0.25">
      <c r="A55" s="63"/>
      <c r="B55" s="93" t="str">
        <f>'Teine 5'!B51</f>
        <v>Ahjuköögiviljad</v>
      </c>
      <c r="C55" s="76">
        <v>50</v>
      </c>
      <c r="D55" s="103">
        <f>(C55/'Teine 5'!C51)*'Teine 5'!D51</f>
        <v>42.2</v>
      </c>
      <c r="E55" s="103">
        <f>(D55/'Teine 5'!D51)*'Teine 5'!E51</f>
        <v>7.2</v>
      </c>
      <c r="F55" s="103">
        <f>(E55/'Teine 5'!E51)*'Teine 5'!F51</f>
        <v>1.385</v>
      </c>
      <c r="G55" s="103">
        <f>(F55/'Teine 5'!F51)*'Teine 5'!G51</f>
        <v>0.62</v>
      </c>
    </row>
    <row r="56" spans="1:12" x14ac:dyDescent="0.25">
      <c r="A56" s="63"/>
      <c r="B56" s="93" t="str">
        <f>'Teine 5'!B52</f>
        <v>Kapsa-paprikasalat</v>
      </c>
      <c r="C56" s="94">
        <v>50</v>
      </c>
      <c r="D56" s="103">
        <f>(C56/'Teine 5'!C52)*'Teine 5'!D52</f>
        <v>18.5</v>
      </c>
      <c r="E56" s="103">
        <f>(D56/'Teine 5'!D52)*'Teine 5'!E52</f>
        <v>2.44</v>
      </c>
      <c r="F56" s="103">
        <f>(E56/'Teine 5'!E52)*'Teine 5'!F52</f>
        <v>0.505</v>
      </c>
      <c r="G56" s="103">
        <f>(F56/'Teine 5'!F52)*'Teine 5'!G52</f>
        <v>0.55000000000000004</v>
      </c>
      <c r="H56" s="48"/>
      <c r="I56" s="48"/>
      <c r="J56" s="48"/>
      <c r="K56" s="48"/>
      <c r="L56" s="48"/>
    </row>
    <row r="57" spans="1:12" x14ac:dyDescent="0.25">
      <c r="A57" s="63"/>
      <c r="B57" s="93" t="str">
        <f>'Teine 5'!B53</f>
        <v xml:space="preserve">Mais, sojauba, pastinaak </v>
      </c>
      <c r="C57" s="76">
        <v>50</v>
      </c>
      <c r="D57" s="103">
        <f>(C57/'Teine 5'!C53)*'Teine 5'!D53</f>
        <v>59</v>
      </c>
      <c r="E57" s="341">
        <f>(D57/'Teine 5'!D53)*'Teine 5'!E53</f>
        <v>6.5</v>
      </c>
      <c r="F57" s="103">
        <f>(E57/'Teine 5'!E53)*'Teine 5'!F53</f>
        <v>1.9750000000000001</v>
      </c>
      <c r="G57" s="103">
        <f>(F57/'Teine 5'!F53)*'Teine 5'!G53</f>
        <v>2.86</v>
      </c>
    </row>
    <row r="58" spans="1:12" x14ac:dyDescent="0.25">
      <c r="A58" s="63"/>
      <c r="B58" s="93" t="str">
        <f>'Teine 5'!B54</f>
        <v>Salatikaste</v>
      </c>
      <c r="C58" s="101">
        <v>5</v>
      </c>
      <c r="D58" s="243">
        <f>(C58/'Teine 5'!C54)*'Teine 5'!D54</f>
        <v>35.25</v>
      </c>
      <c r="E58" s="83">
        <f>(D58/'Teine 5'!D54)*'Teine 5'!E54</f>
        <v>0.03</v>
      </c>
      <c r="F58" s="342">
        <f>(E58/'Teine 5'!E54)*'Teine 5'!F54</f>
        <v>3.9</v>
      </c>
      <c r="G58" s="103">
        <f>(F58/'Teine 5'!F54)*'Teine 5'!G54</f>
        <v>0.01</v>
      </c>
    </row>
    <row r="59" spans="1:12" x14ac:dyDescent="0.25">
      <c r="A59" s="63"/>
      <c r="B59" s="93" t="str">
        <f>'Teine 5'!B55</f>
        <v>Seemnesegu</v>
      </c>
      <c r="C59" s="245">
        <v>10</v>
      </c>
      <c r="D59" s="334">
        <f>(C59/'Teine 5'!C55)*'Teine 5'!D55</f>
        <v>61.1</v>
      </c>
      <c r="E59" s="83">
        <f>(D59/'Teine 5'!D55)*'Teine 5'!E55</f>
        <v>1.42</v>
      </c>
      <c r="F59" s="83">
        <f>(E59/'Teine 5'!E55)*'Teine 5'!F55</f>
        <v>5.36</v>
      </c>
      <c r="G59" s="342">
        <f>(F59/'Teine 5'!F55)*'Teine 5'!G55</f>
        <v>2.42</v>
      </c>
    </row>
    <row r="60" spans="1:12" x14ac:dyDescent="0.25">
      <c r="A60" s="62"/>
      <c r="B60" s="93" t="str">
        <f>'Teine 5'!B56</f>
        <v>PRIA Piimatooted (piim, keefir) (L)</v>
      </c>
      <c r="C60" s="84">
        <v>100</v>
      </c>
      <c r="D60" s="334"/>
      <c r="E60" s="83"/>
      <c r="F60" s="83"/>
      <c r="G60" s="343"/>
    </row>
    <row r="61" spans="1:12" x14ac:dyDescent="0.25">
      <c r="A61" s="62"/>
      <c r="B61" s="93" t="str">
        <f>'Teine 5'!B57</f>
        <v>Mustika-kaerajook (L, G)</v>
      </c>
      <c r="C61" s="84">
        <v>150</v>
      </c>
      <c r="D61" s="140">
        <f>(C61/'Teine 5'!C57)*'Teine 5'!D57</f>
        <v>176.5575</v>
      </c>
      <c r="E61" s="140">
        <f>(D61/'Teine 5'!D57)*'Teine 5'!E57</f>
        <v>26.932499999999997</v>
      </c>
      <c r="F61" s="140">
        <f>(E61/'Teine 5'!E57)*'Teine 5'!F57</f>
        <v>6.0947250000000004</v>
      </c>
      <c r="G61" s="140">
        <f>(F61/'Teine 5'!F57)*'Teine 5'!G57</f>
        <v>5.0673000000000004</v>
      </c>
    </row>
    <row r="62" spans="1:12" x14ac:dyDescent="0.25">
      <c r="A62" s="62"/>
      <c r="B62" s="93" t="str">
        <f>'Teine 5'!B58</f>
        <v>Rukkileiva- ja sepikutoodete valik (G)</v>
      </c>
      <c r="C62" s="77">
        <v>60</v>
      </c>
      <c r="D62" s="140">
        <f>(C62/'Teine 5'!C58)*'Teine 5'!D58</f>
        <v>138</v>
      </c>
      <c r="E62" s="140">
        <f>(D62/'Teine 5'!D58)*'Teine 5'!E58</f>
        <v>29.52</v>
      </c>
      <c r="F62" s="140">
        <f>(E62/'Teine 5'!E58)*'Teine 5'!F58</f>
        <v>0.99599999999999989</v>
      </c>
      <c r="G62" s="140">
        <f>(F62/'Teine 5'!F58)*'Teine 5'!G58</f>
        <v>4.7279999999999998</v>
      </c>
    </row>
    <row r="63" spans="1:12" x14ac:dyDescent="0.25">
      <c r="A63" s="62"/>
      <c r="B63" s="93" t="s">
        <v>27</v>
      </c>
      <c r="C63" s="76">
        <v>100</v>
      </c>
      <c r="D63" s="83">
        <f>(C63/'Teine 5'!C59)*'Teine 5'!D59</f>
        <v>46.38</v>
      </c>
      <c r="E63" s="83">
        <f>(D63/'Teine 5'!D59)*'Teine 5'!E59</f>
        <v>10.199999999999999</v>
      </c>
      <c r="F63" s="83">
        <f>(E63/'Teine 5'!E59)*'Teine 5'!F59</f>
        <v>0</v>
      </c>
      <c r="G63" s="247">
        <v>0.3</v>
      </c>
    </row>
    <row r="64" spans="1:12" s="58" customFormat="1" x14ac:dyDescent="0.25">
      <c r="A64" s="69"/>
      <c r="B64" s="116" t="s">
        <v>10</v>
      </c>
      <c r="C64" s="71"/>
      <c r="D64" s="86">
        <f>SUM(D53:D63)</f>
        <v>934.88749999999993</v>
      </c>
      <c r="E64" s="86">
        <f t="shared" ref="E64:G64" si="0">SUM(E53:E63)</f>
        <v>139.29249999999999</v>
      </c>
      <c r="F64" s="86">
        <f t="shared" si="0"/>
        <v>28.105725</v>
      </c>
      <c r="G64" s="86">
        <f t="shared" si="0"/>
        <v>29.935300000000002</v>
      </c>
    </row>
    <row r="65" spans="1:7" x14ac:dyDescent="0.25">
      <c r="B65" s="16" t="s">
        <v>20</v>
      </c>
      <c r="D65" s="197">
        <f>(D14+D28+D37+D50+D64)/5</f>
        <v>782.30578571428555</v>
      </c>
      <c r="E65" s="198">
        <f>(E14+E28+E37+E50+E64)/5</f>
        <v>111.9387857142857</v>
      </c>
      <c r="F65" s="198">
        <f>(F14+F28+F37+F50+F64)/5</f>
        <v>24.099916428571426</v>
      </c>
      <c r="G65" s="198">
        <f>(G14+G28+G37+G50+G64)/5</f>
        <v>28.048717142857146</v>
      </c>
    </row>
    <row r="66" spans="1:7" x14ac:dyDescent="0.25">
      <c r="A66" s="200" t="s">
        <v>35</v>
      </c>
      <c r="B66" s="10"/>
      <c r="C66" s="10"/>
    </row>
    <row r="67" spans="1:7" x14ac:dyDescent="0.25">
      <c r="A67" s="12" t="s">
        <v>29</v>
      </c>
      <c r="C67" s="11" t="s">
        <v>32</v>
      </c>
      <c r="D67" s="10"/>
      <c r="E67" s="10"/>
      <c r="F67" s="10"/>
      <c r="G67" s="9"/>
    </row>
  </sheetData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zoomScale="80" zoomScaleNormal="80" workbookViewId="0">
      <selection activeCell="Q22" sqref="Q22"/>
    </sheetView>
  </sheetViews>
  <sheetFormatPr defaultRowHeight="15.75" x14ac:dyDescent="0.25"/>
  <cols>
    <col min="1" max="1" width="23" style="9" customWidth="1"/>
    <col min="2" max="2" width="43.7109375" style="10" customWidth="1"/>
    <col min="3" max="3" width="14.28515625" style="10" customWidth="1"/>
    <col min="4" max="4" width="17.28515625" style="10" customWidth="1"/>
    <col min="5" max="5" width="14.42578125" style="10" customWidth="1"/>
    <col min="6" max="6" width="11.7109375" style="10" customWidth="1"/>
    <col min="7" max="7" width="11.42578125" style="10" customWidth="1"/>
    <col min="8" max="257" width="9.140625" style="9"/>
    <col min="258" max="258" width="37.7109375" style="9" customWidth="1"/>
    <col min="259" max="260" width="14.28515625" style="9" customWidth="1"/>
    <col min="261" max="261" width="13.5703125" style="9" customWidth="1"/>
    <col min="262" max="262" width="15.7109375" style="9" customWidth="1"/>
    <col min="263" max="263" width="15.5703125" style="9" customWidth="1"/>
    <col min="264" max="513" width="9.140625" style="9"/>
    <col min="514" max="514" width="37.7109375" style="9" customWidth="1"/>
    <col min="515" max="516" width="14.28515625" style="9" customWidth="1"/>
    <col min="517" max="517" width="13.5703125" style="9" customWidth="1"/>
    <col min="518" max="518" width="15.7109375" style="9" customWidth="1"/>
    <col min="519" max="519" width="15.5703125" style="9" customWidth="1"/>
    <col min="520" max="769" width="9.140625" style="9"/>
    <col min="770" max="770" width="37.7109375" style="9" customWidth="1"/>
    <col min="771" max="772" width="14.28515625" style="9" customWidth="1"/>
    <col min="773" max="773" width="13.5703125" style="9" customWidth="1"/>
    <col min="774" max="774" width="15.7109375" style="9" customWidth="1"/>
    <col min="775" max="775" width="15.5703125" style="9" customWidth="1"/>
    <col min="776" max="1025" width="9.140625" style="9"/>
    <col min="1026" max="1026" width="37.7109375" style="9" customWidth="1"/>
    <col min="1027" max="1028" width="14.28515625" style="9" customWidth="1"/>
    <col min="1029" max="1029" width="13.5703125" style="9" customWidth="1"/>
    <col min="1030" max="1030" width="15.7109375" style="9" customWidth="1"/>
    <col min="1031" max="1031" width="15.5703125" style="9" customWidth="1"/>
    <col min="1032" max="1281" width="9.140625" style="9"/>
    <col min="1282" max="1282" width="37.7109375" style="9" customWidth="1"/>
    <col min="1283" max="1284" width="14.28515625" style="9" customWidth="1"/>
    <col min="1285" max="1285" width="13.5703125" style="9" customWidth="1"/>
    <col min="1286" max="1286" width="15.7109375" style="9" customWidth="1"/>
    <col min="1287" max="1287" width="15.5703125" style="9" customWidth="1"/>
    <col min="1288" max="1537" width="9.140625" style="9"/>
    <col min="1538" max="1538" width="37.7109375" style="9" customWidth="1"/>
    <col min="1539" max="1540" width="14.28515625" style="9" customWidth="1"/>
    <col min="1541" max="1541" width="13.5703125" style="9" customWidth="1"/>
    <col min="1542" max="1542" width="15.7109375" style="9" customWidth="1"/>
    <col min="1543" max="1543" width="15.5703125" style="9" customWidth="1"/>
    <col min="1544" max="1793" width="9.140625" style="9"/>
    <col min="1794" max="1794" width="37.7109375" style="9" customWidth="1"/>
    <col min="1795" max="1796" width="14.28515625" style="9" customWidth="1"/>
    <col min="1797" max="1797" width="13.5703125" style="9" customWidth="1"/>
    <col min="1798" max="1798" width="15.7109375" style="9" customWidth="1"/>
    <col min="1799" max="1799" width="15.5703125" style="9" customWidth="1"/>
    <col min="1800" max="2049" width="9.140625" style="9"/>
    <col min="2050" max="2050" width="37.7109375" style="9" customWidth="1"/>
    <col min="2051" max="2052" width="14.28515625" style="9" customWidth="1"/>
    <col min="2053" max="2053" width="13.5703125" style="9" customWidth="1"/>
    <col min="2054" max="2054" width="15.7109375" style="9" customWidth="1"/>
    <col min="2055" max="2055" width="15.5703125" style="9" customWidth="1"/>
    <col min="2056" max="2305" width="9.140625" style="9"/>
    <col min="2306" max="2306" width="37.7109375" style="9" customWidth="1"/>
    <col min="2307" max="2308" width="14.28515625" style="9" customWidth="1"/>
    <col min="2309" max="2309" width="13.5703125" style="9" customWidth="1"/>
    <col min="2310" max="2310" width="15.7109375" style="9" customWidth="1"/>
    <col min="2311" max="2311" width="15.5703125" style="9" customWidth="1"/>
    <col min="2312" max="2561" width="9.140625" style="9"/>
    <col min="2562" max="2562" width="37.7109375" style="9" customWidth="1"/>
    <col min="2563" max="2564" width="14.28515625" style="9" customWidth="1"/>
    <col min="2565" max="2565" width="13.5703125" style="9" customWidth="1"/>
    <col min="2566" max="2566" width="15.7109375" style="9" customWidth="1"/>
    <col min="2567" max="2567" width="15.5703125" style="9" customWidth="1"/>
    <col min="2568" max="2817" width="9.140625" style="9"/>
    <col min="2818" max="2818" width="37.7109375" style="9" customWidth="1"/>
    <col min="2819" max="2820" width="14.28515625" style="9" customWidth="1"/>
    <col min="2821" max="2821" width="13.5703125" style="9" customWidth="1"/>
    <col min="2822" max="2822" width="15.7109375" style="9" customWidth="1"/>
    <col min="2823" max="2823" width="15.5703125" style="9" customWidth="1"/>
    <col min="2824" max="3073" width="9.140625" style="9"/>
    <col min="3074" max="3074" width="37.7109375" style="9" customWidth="1"/>
    <col min="3075" max="3076" width="14.28515625" style="9" customWidth="1"/>
    <col min="3077" max="3077" width="13.5703125" style="9" customWidth="1"/>
    <col min="3078" max="3078" width="15.7109375" style="9" customWidth="1"/>
    <col min="3079" max="3079" width="15.5703125" style="9" customWidth="1"/>
    <col min="3080" max="3329" width="9.140625" style="9"/>
    <col min="3330" max="3330" width="37.7109375" style="9" customWidth="1"/>
    <col min="3331" max="3332" width="14.28515625" style="9" customWidth="1"/>
    <col min="3333" max="3333" width="13.5703125" style="9" customWidth="1"/>
    <col min="3334" max="3334" width="15.7109375" style="9" customWidth="1"/>
    <col min="3335" max="3335" width="15.5703125" style="9" customWidth="1"/>
    <col min="3336" max="3585" width="9.140625" style="9"/>
    <col min="3586" max="3586" width="37.7109375" style="9" customWidth="1"/>
    <col min="3587" max="3588" width="14.28515625" style="9" customWidth="1"/>
    <col min="3589" max="3589" width="13.5703125" style="9" customWidth="1"/>
    <col min="3590" max="3590" width="15.7109375" style="9" customWidth="1"/>
    <col min="3591" max="3591" width="15.5703125" style="9" customWidth="1"/>
    <col min="3592" max="3841" width="9.140625" style="9"/>
    <col min="3842" max="3842" width="37.7109375" style="9" customWidth="1"/>
    <col min="3843" max="3844" width="14.28515625" style="9" customWidth="1"/>
    <col min="3845" max="3845" width="13.5703125" style="9" customWidth="1"/>
    <col min="3846" max="3846" width="15.7109375" style="9" customWidth="1"/>
    <col min="3847" max="3847" width="15.5703125" style="9" customWidth="1"/>
    <col min="3848" max="4097" width="9.140625" style="9"/>
    <col min="4098" max="4098" width="37.7109375" style="9" customWidth="1"/>
    <col min="4099" max="4100" width="14.28515625" style="9" customWidth="1"/>
    <col min="4101" max="4101" width="13.5703125" style="9" customWidth="1"/>
    <col min="4102" max="4102" width="15.7109375" style="9" customWidth="1"/>
    <col min="4103" max="4103" width="15.5703125" style="9" customWidth="1"/>
    <col min="4104" max="4353" width="9.140625" style="9"/>
    <col min="4354" max="4354" width="37.7109375" style="9" customWidth="1"/>
    <col min="4355" max="4356" width="14.28515625" style="9" customWidth="1"/>
    <col min="4357" max="4357" width="13.5703125" style="9" customWidth="1"/>
    <col min="4358" max="4358" width="15.7109375" style="9" customWidth="1"/>
    <col min="4359" max="4359" width="15.5703125" style="9" customWidth="1"/>
    <col min="4360" max="4609" width="9.140625" style="9"/>
    <col min="4610" max="4610" width="37.7109375" style="9" customWidth="1"/>
    <col min="4611" max="4612" width="14.28515625" style="9" customWidth="1"/>
    <col min="4613" max="4613" width="13.5703125" style="9" customWidth="1"/>
    <col min="4614" max="4614" width="15.7109375" style="9" customWidth="1"/>
    <col min="4615" max="4615" width="15.5703125" style="9" customWidth="1"/>
    <col min="4616" max="4865" width="9.140625" style="9"/>
    <col min="4866" max="4866" width="37.7109375" style="9" customWidth="1"/>
    <col min="4867" max="4868" width="14.28515625" style="9" customWidth="1"/>
    <col min="4869" max="4869" width="13.5703125" style="9" customWidth="1"/>
    <col min="4870" max="4870" width="15.7109375" style="9" customWidth="1"/>
    <col min="4871" max="4871" width="15.5703125" style="9" customWidth="1"/>
    <col min="4872" max="5121" width="9.140625" style="9"/>
    <col min="5122" max="5122" width="37.7109375" style="9" customWidth="1"/>
    <col min="5123" max="5124" width="14.28515625" style="9" customWidth="1"/>
    <col min="5125" max="5125" width="13.5703125" style="9" customWidth="1"/>
    <col min="5126" max="5126" width="15.7109375" style="9" customWidth="1"/>
    <col min="5127" max="5127" width="15.5703125" style="9" customWidth="1"/>
    <col min="5128" max="5377" width="9.140625" style="9"/>
    <col min="5378" max="5378" width="37.7109375" style="9" customWidth="1"/>
    <col min="5379" max="5380" width="14.28515625" style="9" customWidth="1"/>
    <col min="5381" max="5381" width="13.5703125" style="9" customWidth="1"/>
    <col min="5382" max="5382" width="15.7109375" style="9" customWidth="1"/>
    <col min="5383" max="5383" width="15.5703125" style="9" customWidth="1"/>
    <col min="5384" max="5633" width="9.140625" style="9"/>
    <col min="5634" max="5634" width="37.7109375" style="9" customWidth="1"/>
    <col min="5635" max="5636" width="14.28515625" style="9" customWidth="1"/>
    <col min="5637" max="5637" width="13.5703125" style="9" customWidth="1"/>
    <col min="5638" max="5638" width="15.7109375" style="9" customWidth="1"/>
    <col min="5639" max="5639" width="15.5703125" style="9" customWidth="1"/>
    <col min="5640" max="5889" width="9.140625" style="9"/>
    <col min="5890" max="5890" width="37.7109375" style="9" customWidth="1"/>
    <col min="5891" max="5892" width="14.28515625" style="9" customWidth="1"/>
    <col min="5893" max="5893" width="13.5703125" style="9" customWidth="1"/>
    <col min="5894" max="5894" width="15.7109375" style="9" customWidth="1"/>
    <col min="5895" max="5895" width="15.5703125" style="9" customWidth="1"/>
    <col min="5896" max="6145" width="9.140625" style="9"/>
    <col min="6146" max="6146" width="37.7109375" style="9" customWidth="1"/>
    <col min="6147" max="6148" width="14.28515625" style="9" customWidth="1"/>
    <col min="6149" max="6149" width="13.5703125" style="9" customWidth="1"/>
    <col min="6150" max="6150" width="15.7109375" style="9" customWidth="1"/>
    <col min="6151" max="6151" width="15.5703125" style="9" customWidth="1"/>
    <col min="6152" max="6401" width="9.140625" style="9"/>
    <col min="6402" max="6402" width="37.7109375" style="9" customWidth="1"/>
    <col min="6403" max="6404" width="14.28515625" style="9" customWidth="1"/>
    <col min="6405" max="6405" width="13.5703125" style="9" customWidth="1"/>
    <col min="6406" max="6406" width="15.7109375" style="9" customWidth="1"/>
    <col min="6407" max="6407" width="15.5703125" style="9" customWidth="1"/>
    <col min="6408" max="6657" width="9.140625" style="9"/>
    <col min="6658" max="6658" width="37.7109375" style="9" customWidth="1"/>
    <col min="6659" max="6660" width="14.28515625" style="9" customWidth="1"/>
    <col min="6661" max="6661" width="13.5703125" style="9" customWidth="1"/>
    <col min="6662" max="6662" width="15.7109375" style="9" customWidth="1"/>
    <col min="6663" max="6663" width="15.5703125" style="9" customWidth="1"/>
    <col min="6664" max="6913" width="9.140625" style="9"/>
    <col min="6914" max="6914" width="37.7109375" style="9" customWidth="1"/>
    <col min="6915" max="6916" width="14.28515625" style="9" customWidth="1"/>
    <col min="6917" max="6917" width="13.5703125" style="9" customWidth="1"/>
    <col min="6918" max="6918" width="15.7109375" style="9" customWidth="1"/>
    <col min="6919" max="6919" width="15.5703125" style="9" customWidth="1"/>
    <col min="6920" max="7169" width="9.140625" style="9"/>
    <col min="7170" max="7170" width="37.7109375" style="9" customWidth="1"/>
    <col min="7171" max="7172" width="14.28515625" style="9" customWidth="1"/>
    <col min="7173" max="7173" width="13.5703125" style="9" customWidth="1"/>
    <col min="7174" max="7174" width="15.7109375" style="9" customWidth="1"/>
    <col min="7175" max="7175" width="15.5703125" style="9" customWidth="1"/>
    <col min="7176" max="7425" width="9.140625" style="9"/>
    <col min="7426" max="7426" width="37.7109375" style="9" customWidth="1"/>
    <col min="7427" max="7428" width="14.28515625" style="9" customWidth="1"/>
    <col min="7429" max="7429" width="13.5703125" style="9" customWidth="1"/>
    <col min="7430" max="7430" width="15.7109375" style="9" customWidth="1"/>
    <col min="7431" max="7431" width="15.5703125" style="9" customWidth="1"/>
    <col min="7432" max="7681" width="9.140625" style="9"/>
    <col min="7682" max="7682" width="37.7109375" style="9" customWidth="1"/>
    <col min="7683" max="7684" width="14.28515625" style="9" customWidth="1"/>
    <col min="7685" max="7685" width="13.5703125" style="9" customWidth="1"/>
    <col min="7686" max="7686" width="15.7109375" style="9" customWidth="1"/>
    <col min="7687" max="7687" width="15.5703125" style="9" customWidth="1"/>
    <col min="7688" max="7937" width="9.140625" style="9"/>
    <col min="7938" max="7938" width="37.7109375" style="9" customWidth="1"/>
    <col min="7939" max="7940" width="14.28515625" style="9" customWidth="1"/>
    <col min="7941" max="7941" width="13.5703125" style="9" customWidth="1"/>
    <col min="7942" max="7942" width="15.7109375" style="9" customWidth="1"/>
    <col min="7943" max="7943" width="15.5703125" style="9" customWidth="1"/>
    <col min="7944" max="8193" width="9.140625" style="9"/>
    <col min="8194" max="8194" width="37.7109375" style="9" customWidth="1"/>
    <col min="8195" max="8196" width="14.28515625" style="9" customWidth="1"/>
    <col min="8197" max="8197" width="13.5703125" style="9" customWidth="1"/>
    <col min="8198" max="8198" width="15.7109375" style="9" customWidth="1"/>
    <col min="8199" max="8199" width="15.5703125" style="9" customWidth="1"/>
    <col min="8200" max="8449" width="9.140625" style="9"/>
    <col min="8450" max="8450" width="37.7109375" style="9" customWidth="1"/>
    <col min="8451" max="8452" width="14.28515625" style="9" customWidth="1"/>
    <col min="8453" max="8453" width="13.5703125" style="9" customWidth="1"/>
    <col min="8454" max="8454" width="15.7109375" style="9" customWidth="1"/>
    <col min="8455" max="8455" width="15.5703125" style="9" customWidth="1"/>
    <col min="8456" max="8705" width="9.140625" style="9"/>
    <col min="8706" max="8706" width="37.7109375" style="9" customWidth="1"/>
    <col min="8707" max="8708" width="14.28515625" style="9" customWidth="1"/>
    <col min="8709" max="8709" width="13.5703125" style="9" customWidth="1"/>
    <col min="8710" max="8710" width="15.7109375" style="9" customWidth="1"/>
    <col min="8711" max="8711" width="15.5703125" style="9" customWidth="1"/>
    <col min="8712" max="8961" width="9.140625" style="9"/>
    <col min="8962" max="8962" width="37.7109375" style="9" customWidth="1"/>
    <col min="8963" max="8964" width="14.28515625" style="9" customWidth="1"/>
    <col min="8965" max="8965" width="13.5703125" style="9" customWidth="1"/>
    <col min="8966" max="8966" width="15.7109375" style="9" customWidth="1"/>
    <col min="8967" max="8967" width="15.5703125" style="9" customWidth="1"/>
    <col min="8968" max="9217" width="9.140625" style="9"/>
    <col min="9218" max="9218" width="37.7109375" style="9" customWidth="1"/>
    <col min="9219" max="9220" width="14.28515625" style="9" customWidth="1"/>
    <col min="9221" max="9221" width="13.5703125" style="9" customWidth="1"/>
    <col min="9222" max="9222" width="15.7109375" style="9" customWidth="1"/>
    <col min="9223" max="9223" width="15.5703125" style="9" customWidth="1"/>
    <col min="9224" max="9473" width="9.140625" style="9"/>
    <col min="9474" max="9474" width="37.7109375" style="9" customWidth="1"/>
    <col min="9475" max="9476" width="14.28515625" style="9" customWidth="1"/>
    <col min="9477" max="9477" width="13.5703125" style="9" customWidth="1"/>
    <col min="9478" max="9478" width="15.7109375" style="9" customWidth="1"/>
    <col min="9479" max="9479" width="15.5703125" style="9" customWidth="1"/>
    <col min="9480" max="9729" width="9.140625" style="9"/>
    <col min="9730" max="9730" width="37.7109375" style="9" customWidth="1"/>
    <col min="9731" max="9732" width="14.28515625" style="9" customWidth="1"/>
    <col min="9733" max="9733" width="13.5703125" style="9" customWidth="1"/>
    <col min="9734" max="9734" width="15.7109375" style="9" customWidth="1"/>
    <col min="9735" max="9735" width="15.5703125" style="9" customWidth="1"/>
    <col min="9736" max="9985" width="9.140625" style="9"/>
    <col min="9986" max="9986" width="37.7109375" style="9" customWidth="1"/>
    <col min="9987" max="9988" width="14.28515625" style="9" customWidth="1"/>
    <col min="9989" max="9989" width="13.5703125" style="9" customWidth="1"/>
    <col min="9990" max="9990" width="15.7109375" style="9" customWidth="1"/>
    <col min="9991" max="9991" width="15.5703125" style="9" customWidth="1"/>
    <col min="9992" max="10241" width="9.140625" style="9"/>
    <col min="10242" max="10242" width="37.7109375" style="9" customWidth="1"/>
    <col min="10243" max="10244" width="14.28515625" style="9" customWidth="1"/>
    <col min="10245" max="10245" width="13.5703125" style="9" customWidth="1"/>
    <col min="10246" max="10246" width="15.7109375" style="9" customWidth="1"/>
    <col min="10247" max="10247" width="15.5703125" style="9" customWidth="1"/>
    <col min="10248" max="10497" width="9.140625" style="9"/>
    <col min="10498" max="10498" width="37.7109375" style="9" customWidth="1"/>
    <col min="10499" max="10500" width="14.28515625" style="9" customWidth="1"/>
    <col min="10501" max="10501" width="13.5703125" style="9" customWidth="1"/>
    <col min="10502" max="10502" width="15.7109375" style="9" customWidth="1"/>
    <col min="10503" max="10503" width="15.5703125" style="9" customWidth="1"/>
    <col min="10504" max="10753" width="9.140625" style="9"/>
    <col min="10754" max="10754" width="37.7109375" style="9" customWidth="1"/>
    <col min="10755" max="10756" width="14.28515625" style="9" customWidth="1"/>
    <col min="10757" max="10757" width="13.5703125" style="9" customWidth="1"/>
    <col min="10758" max="10758" width="15.7109375" style="9" customWidth="1"/>
    <col min="10759" max="10759" width="15.5703125" style="9" customWidth="1"/>
    <col min="10760" max="11009" width="9.140625" style="9"/>
    <col min="11010" max="11010" width="37.7109375" style="9" customWidth="1"/>
    <col min="11011" max="11012" width="14.28515625" style="9" customWidth="1"/>
    <col min="11013" max="11013" width="13.5703125" style="9" customWidth="1"/>
    <col min="11014" max="11014" width="15.7109375" style="9" customWidth="1"/>
    <col min="11015" max="11015" width="15.5703125" style="9" customWidth="1"/>
    <col min="11016" max="11265" width="9.140625" style="9"/>
    <col min="11266" max="11266" width="37.7109375" style="9" customWidth="1"/>
    <col min="11267" max="11268" width="14.28515625" style="9" customWidth="1"/>
    <col min="11269" max="11269" width="13.5703125" style="9" customWidth="1"/>
    <col min="11270" max="11270" width="15.7109375" style="9" customWidth="1"/>
    <col min="11271" max="11271" width="15.5703125" style="9" customWidth="1"/>
    <col min="11272" max="11521" width="9.140625" style="9"/>
    <col min="11522" max="11522" width="37.7109375" style="9" customWidth="1"/>
    <col min="11523" max="11524" width="14.28515625" style="9" customWidth="1"/>
    <col min="11525" max="11525" width="13.5703125" style="9" customWidth="1"/>
    <col min="11526" max="11526" width="15.7109375" style="9" customWidth="1"/>
    <col min="11527" max="11527" width="15.5703125" style="9" customWidth="1"/>
    <col min="11528" max="11777" width="9.140625" style="9"/>
    <col min="11778" max="11778" width="37.7109375" style="9" customWidth="1"/>
    <col min="11779" max="11780" width="14.28515625" style="9" customWidth="1"/>
    <col min="11781" max="11781" width="13.5703125" style="9" customWidth="1"/>
    <col min="11782" max="11782" width="15.7109375" style="9" customWidth="1"/>
    <col min="11783" max="11783" width="15.5703125" style="9" customWidth="1"/>
    <col min="11784" max="12033" width="9.140625" style="9"/>
    <col min="12034" max="12034" width="37.7109375" style="9" customWidth="1"/>
    <col min="12035" max="12036" width="14.28515625" style="9" customWidth="1"/>
    <col min="12037" max="12037" width="13.5703125" style="9" customWidth="1"/>
    <col min="12038" max="12038" width="15.7109375" style="9" customWidth="1"/>
    <col min="12039" max="12039" width="15.5703125" style="9" customWidth="1"/>
    <col min="12040" max="12289" width="9.140625" style="9"/>
    <col min="12290" max="12290" width="37.7109375" style="9" customWidth="1"/>
    <col min="12291" max="12292" width="14.28515625" style="9" customWidth="1"/>
    <col min="12293" max="12293" width="13.5703125" style="9" customWidth="1"/>
    <col min="12294" max="12294" width="15.7109375" style="9" customWidth="1"/>
    <col min="12295" max="12295" width="15.5703125" style="9" customWidth="1"/>
    <col min="12296" max="12545" width="9.140625" style="9"/>
    <col min="12546" max="12546" width="37.7109375" style="9" customWidth="1"/>
    <col min="12547" max="12548" width="14.28515625" style="9" customWidth="1"/>
    <col min="12549" max="12549" width="13.5703125" style="9" customWidth="1"/>
    <col min="12550" max="12550" width="15.7109375" style="9" customWidth="1"/>
    <col min="12551" max="12551" width="15.5703125" style="9" customWidth="1"/>
    <col min="12552" max="12801" width="9.140625" style="9"/>
    <col min="12802" max="12802" width="37.7109375" style="9" customWidth="1"/>
    <col min="12803" max="12804" width="14.28515625" style="9" customWidth="1"/>
    <col min="12805" max="12805" width="13.5703125" style="9" customWidth="1"/>
    <col min="12806" max="12806" width="15.7109375" style="9" customWidth="1"/>
    <col min="12807" max="12807" width="15.5703125" style="9" customWidth="1"/>
    <col min="12808" max="13057" width="9.140625" style="9"/>
    <col min="13058" max="13058" width="37.7109375" style="9" customWidth="1"/>
    <col min="13059" max="13060" width="14.28515625" style="9" customWidth="1"/>
    <col min="13061" max="13061" width="13.5703125" style="9" customWidth="1"/>
    <col min="13062" max="13062" width="15.7109375" style="9" customWidth="1"/>
    <col min="13063" max="13063" width="15.5703125" style="9" customWidth="1"/>
    <col min="13064" max="13313" width="9.140625" style="9"/>
    <col min="13314" max="13314" width="37.7109375" style="9" customWidth="1"/>
    <col min="13315" max="13316" width="14.28515625" style="9" customWidth="1"/>
    <col min="13317" max="13317" width="13.5703125" style="9" customWidth="1"/>
    <col min="13318" max="13318" width="15.7109375" style="9" customWidth="1"/>
    <col min="13319" max="13319" width="15.5703125" style="9" customWidth="1"/>
    <col min="13320" max="13569" width="9.140625" style="9"/>
    <col min="13570" max="13570" width="37.7109375" style="9" customWidth="1"/>
    <col min="13571" max="13572" width="14.28515625" style="9" customWidth="1"/>
    <col min="13573" max="13573" width="13.5703125" style="9" customWidth="1"/>
    <col min="13574" max="13574" width="15.7109375" style="9" customWidth="1"/>
    <col min="13575" max="13575" width="15.5703125" style="9" customWidth="1"/>
    <col min="13576" max="13825" width="9.140625" style="9"/>
    <col min="13826" max="13826" width="37.7109375" style="9" customWidth="1"/>
    <col min="13827" max="13828" width="14.28515625" style="9" customWidth="1"/>
    <col min="13829" max="13829" width="13.5703125" style="9" customWidth="1"/>
    <col min="13830" max="13830" width="15.7109375" style="9" customWidth="1"/>
    <col min="13831" max="13831" width="15.5703125" style="9" customWidth="1"/>
    <col min="13832" max="14081" width="9.140625" style="9"/>
    <col min="14082" max="14082" width="37.7109375" style="9" customWidth="1"/>
    <col min="14083" max="14084" width="14.28515625" style="9" customWidth="1"/>
    <col min="14085" max="14085" width="13.5703125" style="9" customWidth="1"/>
    <col min="14086" max="14086" width="15.7109375" style="9" customWidth="1"/>
    <col min="14087" max="14087" width="15.5703125" style="9" customWidth="1"/>
    <col min="14088" max="14337" width="9.140625" style="9"/>
    <col min="14338" max="14338" width="37.7109375" style="9" customWidth="1"/>
    <col min="14339" max="14340" width="14.28515625" style="9" customWidth="1"/>
    <col min="14341" max="14341" width="13.5703125" style="9" customWidth="1"/>
    <col min="14342" max="14342" width="15.7109375" style="9" customWidth="1"/>
    <col min="14343" max="14343" width="15.5703125" style="9" customWidth="1"/>
    <col min="14344" max="14593" width="9.140625" style="9"/>
    <col min="14594" max="14594" width="37.7109375" style="9" customWidth="1"/>
    <col min="14595" max="14596" width="14.28515625" style="9" customWidth="1"/>
    <col min="14597" max="14597" width="13.5703125" style="9" customWidth="1"/>
    <col min="14598" max="14598" width="15.7109375" style="9" customWidth="1"/>
    <col min="14599" max="14599" width="15.5703125" style="9" customWidth="1"/>
    <col min="14600" max="14849" width="9.140625" style="9"/>
    <col min="14850" max="14850" width="37.7109375" style="9" customWidth="1"/>
    <col min="14851" max="14852" width="14.28515625" style="9" customWidth="1"/>
    <col min="14853" max="14853" width="13.5703125" style="9" customWidth="1"/>
    <col min="14854" max="14854" width="15.7109375" style="9" customWidth="1"/>
    <col min="14855" max="14855" width="15.5703125" style="9" customWidth="1"/>
    <col min="14856" max="15105" width="9.140625" style="9"/>
    <col min="15106" max="15106" width="37.7109375" style="9" customWidth="1"/>
    <col min="15107" max="15108" width="14.28515625" style="9" customWidth="1"/>
    <col min="15109" max="15109" width="13.5703125" style="9" customWidth="1"/>
    <col min="15110" max="15110" width="15.7109375" style="9" customWidth="1"/>
    <col min="15111" max="15111" width="15.5703125" style="9" customWidth="1"/>
    <col min="15112" max="15361" width="9.140625" style="9"/>
    <col min="15362" max="15362" width="37.7109375" style="9" customWidth="1"/>
    <col min="15363" max="15364" width="14.28515625" style="9" customWidth="1"/>
    <col min="15365" max="15365" width="13.5703125" style="9" customWidth="1"/>
    <col min="15366" max="15366" width="15.7109375" style="9" customWidth="1"/>
    <col min="15367" max="15367" width="15.5703125" style="9" customWidth="1"/>
    <col min="15368" max="15617" width="9.140625" style="9"/>
    <col min="15618" max="15618" width="37.7109375" style="9" customWidth="1"/>
    <col min="15619" max="15620" width="14.28515625" style="9" customWidth="1"/>
    <col min="15621" max="15621" width="13.5703125" style="9" customWidth="1"/>
    <col min="15622" max="15622" width="15.7109375" style="9" customWidth="1"/>
    <col min="15623" max="15623" width="15.5703125" style="9" customWidth="1"/>
    <col min="15624" max="15873" width="9.140625" style="9"/>
    <col min="15874" max="15874" width="37.7109375" style="9" customWidth="1"/>
    <col min="15875" max="15876" width="14.28515625" style="9" customWidth="1"/>
    <col min="15877" max="15877" width="13.5703125" style="9" customWidth="1"/>
    <col min="15878" max="15878" width="15.7109375" style="9" customWidth="1"/>
    <col min="15879" max="15879" width="15.5703125" style="9" customWidth="1"/>
    <col min="15880" max="16129" width="9.140625" style="9"/>
    <col min="16130" max="16130" width="37.7109375" style="9" customWidth="1"/>
    <col min="16131" max="16132" width="14.28515625" style="9" customWidth="1"/>
    <col min="16133" max="16133" width="13.5703125" style="9" customWidth="1"/>
    <col min="16134" max="16134" width="15.7109375" style="9" customWidth="1"/>
    <col min="16135" max="16135" width="15.5703125" style="9" customWidth="1"/>
    <col min="16136" max="16384" width="9.140625" style="9"/>
  </cols>
  <sheetData>
    <row r="1" spans="1:15" ht="27" customHeight="1" x14ac:dyDescent="0.25"/>
    <row r="2" spans="1:15" ht="45.75" customHeight="1" x14ac:dyDescent="0.35">
      <c r="A2" s="5" t="s">
        <v>106</v>
      </c>
      <c r="B2" s="122"/>
      <c r="C2" s="10" t="s">
        <v>45</v>
      </c>
      <c r="D2" s="12"/>
    </row>
    <row r="3" spans="1:15" ht="24" customHeight="1" x14ac:dyDescent="0.25">
      <c r="A3" s="34" t="s">
        <v>0</v>
      </c>
      <c r="B3" s="35"/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</row>
    <row r="4" spans="1:15" ht="17.25" customHeight="1" x14ac:dyDescent="0.25">
      <c r="A4" s="37" t="s">
        <v>6</v>
      </c>
      <c r="B4" s="29" t="s">
        <v>55</v>
      </c>
      <c r="C4" s="30">
        <v>140</v>
      </c>
      <c r="D4" s="120">
        <v>235.52</v>
      </c>
      <c r="E4" s="120">
        <v>15.76</v>
      </c>
      <c r="F4" s="120">
        <v>16.899999999999999</v>
      </c>
      <c r="G4" s="120">
        <v>9.85</v>
      </c>
    </row>
    <row r="5" spans="1:15" x14ac:dyDescent="0.25">
      <c r="A5" s="29"/>
      <c r="B5" s="29" t="s">
        <v>40</v>
      </c>
      <c r="C5" s="30">
        <v>70</v>
      </c>
      <c r="D5" s="30">
        <v>126</v>
      </c>
      <c r="E5" s="30">
        <v>24.01</v>
      </c>
      <c r="F5" s="30">
        <v>0.98699999999999999</v>
      </c>
      <c r="G5" s="30">
        <v>4.6500000000000004</v>
      </c>
    </row>
    <row r="6" spans="1:15" s="12" customFormat="1" x14ac:dyDescent="0.25">
      <c r="A6" s="29"/>
      <c r="B6" s="213" t="s">
        <v>18</v>
      </c>
      <c r="C6" s="120">
        <v>70</v>
      </c>
      <c r="D6" s="120">
        <v>55.9</v>
      </c>
      <c r="E6" s="120">
        <v>11.6</v>
      </c>
      <c r="F6" s="120">
        <v>0.35</v>
      </c>
      <c r="G6" s="120">
        <v>2.09</v>
      </c>
    </row>
    <row r="7" spans="1:15" x14ac:dyDescent="0.25">
      <c r="A7" s="29"/>
      <c r="B7" s="251" t="s">
        <v>98</v>
      </c>
      <c r="C7" s="208">
        <v>50</v>
      </c>
      <c r="D7" s="208">
        <v>25.6</v>
      </c>
      <c r="E7" s="208">
        <v>2.66</v>
      </c>
      <c r="F7" s="208">
        <v>1.1850000000000001</v>
      </c>
      <c r="G7" s="208">
        <v>0.52500000000000002</v>
      </c>
    </row>
    <row r="8" spans="1:15" x14ac:dyDescent="0.25">
      <c r="A8" s="29"/>
      <c r="B8" s="315" t="s">
        <v>49</v>
      </c>
      <c r="C8" s="316">
        <v>50</v>
      </c>
      <c r="D8" s="317">
        <v>31.25</v>
      </c>
      <c r="E8" s="317">
        <v>3.28</v>
      </c>
      <c r="F8" s="317">
        <v>0.79</v>
      </c>
      <c r="G8" s="317">
        <v>1.595</v>
      </c>
    </row>
    <row r="9" spans="1:15" x14ac:dyDescent="0.25">
      <c r="A9" s="29"/>
      <c r="B9" s="29" t="s">
        <v>8</v>
      </c>
      <c r="C9" s="30">
        <v>5</v>
      </c>
      <c r="D9" s="30">
        <v>35.25</v>
      </c>
      <c r="E9" s="30">
        <v>0.03</v>
      </c>
      <c r="F9" s="30">
        <v>3.9</v>
      </c>
      <c r="G9" s="30">
        <v>0.01</v>
      </c>
    </row>
    <row r="10" spans="1:15" x14ac:dyDescent="0.25">
      <c r="A10" s="29"/>
      <c r="B10" s="29" t="s">
        <v>9</v>
      </c>
      <c r="C10" s="30">
        <v>10</v>
      </c>
      <c r="D10" s="30">
        <v>61.1</v>
      </c>
      <c r="E10" s="30">
        <v>1.42</v>
      </c>
      <c r="F10" s="30">
        <v>5.36</v>
      </c>
      <c r="G10" s="30">
        <v>2.42</v>
      </c>
    </row>
    <row r="11" spans="1:15" x14ac:dyDescent="0.25">
      <c r="A11" s="29"/>
      <c r="B11" s="29" t="s">
        <v>41</v>
      </c>
      <c r="C11" s="38">
        <v>100</v>
      </c>
      <c r="D11" s="30"/>
      <c r="E11" s="30"/>
      <c r="F11" s="30"/>
      <c r="G11" s="30"/>
    </row>
    <row r="12" spans="1:15" x14ac:dyDescent="0.25">
      <c r="A12" s="29"/>
      <c r="B12" s="29" t="s">
        <v>42</v>
      </c>
      <c r="C12" s="30">
        <v>50</v>
      </c>
      <c r="D12" s="30">
        <v>115</v>
      </c>
      <c r="E12" s="30">
        <v>24.6</v>
      </c>
      <c r="F12" s="30">
        <v>0.83</v>
      </c>
      <c r="G12" s="30">
        <v>3.94</v>
      </c>
      <c r="I12" s="13"/>
    </row>
    <row r="13" spans="1:15" x14ac:dyDescent="0.25">
      <c r="A13" s="29"/>
      <c r="B13" s="39" t="s">
        <v>16</v>
      </c>
      <c r="C13" s="30">
        <v>100</v>
      </c>
      <c r="D13" s="30">
        <v>48.3</v>
      </c>
      <c r="E13" s="30">
        <v>10.9</v>
      </c>
      <c r="F13" s="30">
        <v>0</v>
      </c>
      <c r="G13" s="30">
        <v>0</v>
      </c>
    </row>
    <row r="14" spans="1:15" x14ac:dyDescent="0.25">
      <c r="A14" s="40"/>
      <c r="B14" s="41" t="s">
        <v>10</v>
      </c>
      <c r="C14" s="42"/>
      <c r="D14" s="43">
        <f>SUM(D4:D13)</f>
        <v>733.92</v>
      </c>
      <c r="E14" s="43">
        <f>SUM(E4:E13)</f>
        <v>94.260000000000019</v>
      </c>
      <c r="F14" s="43">
        <f>SUM(F4:F13)</f>
        <v>30.301999999999992</v>
      </c>
      <c r="G14" s="43">
        <f>SUM(G4:G13)</f>
        <v>25.080000000000002</v>
      </c>
    </row>
    <row r="15" spans="1:15" ht="24" customHeight="1" x14ac:dyDescent="0.25">
      <c r="A15" s="34" t="s">
        <v>11</v>
      </c>
      <c r="B15" s="35"/>
      <c r="C15" s="36" t="s">
        <v>1</v>
      </c>
      <c r="D15" s="36" t="s">
        <v>2</v>
      </c>
      <c r="E15" s="36" t="s">
        <v>3</v>
      </c>
      <c r="F15" s="36" t="s">
        <v>4</v>
      </c>
      <c r="G15" s="36" t="s">
        <v>5</v>
      </c>
    </row>
    <row r="16" spans="1:15" x14ac:dyDescent="0.25">
      <c r="A16" s="37" t="s">
        <v>6</v>
      </c>
      <c r="B16" s="265" t="s">
        <v>101</v>
      </c>
      <c r="C16" s="201">
        <v>140</v>
      </c>
      <c r="D16" s="221">
        <v>158.19999999999999</v>
      </c>
      <c r="E16" s="221">
        <v>14.32</v>
      </c>
      <c r="F16" s="221">
        <v>10.4</v>
      </c>
      <c r="G16" s="221">
        <v>9.56</v>
      </c>
      <c r="J16" s="31"/>
      <c r="K16" s="13"/>
      <c r="L16" s="13"/>
      <c r="M16" s="13"/>
      <c r="N16" s="13"/>
      <c r="O16" s="13"/>
    </row>
    <row r="17" spans="1:7" x14ac:dyDescent="0.25">
      <c r="A17" s="29"/>
      <c r="B17" s="213" t="s">
        <v>7</v>
      </c>
      <c r="C17" s="120">
        <v>70</v>
      </c>
      <c r="D17" s="120">
        <v>91</v>
      </c>
      <c r="E17" s="120">
        <v>20.16</v>
      </c>
      <c r="F17" s="120">
        <v>0.17499999999999999</v>
      </c>
      <c r="G17" s="120">
        <v>2.0720000000000001</v>
      </c>
    </row>
    <row r="18" spans="1:7" x14ac:dyDescent="0.25">
      <c r="A18" s="29"/>
      <c r="B18" s="29" t="s">
        <v>43</v>
      </c>
      <c r="C18" s="30">
        <v>70</v>
      </c>
      <c r="D18" s="120">
        <v>63.28</v>
      </c>
      <c r="E18" s="120">
        <v>10.15</v>
      </c>
      <c r="F18" s="120">
        <v>1.659</v>
      </c>
      <c r="G18" s="120">
        <v>1.645</v>
      </c>
    </row>
    <row r="19" spans="1:7" x14ac:dyDescent="0.25">
      <c r="A19" s="29"/>
      <c r="B19" s="315" t="s">
        <v>65</v>
      </c>
      <c r="C19" s="316">
        <v>50</v>
      </c>
      <c r="D19" s="317">
        <v>15.2</v>
      </c>
      <c r="E19" s="317">
        <v>2.4449999999999998</v>
      </c>
      <c r="F19" s="317">
        <v>0.1255</v>
      </c>
      <c r="G19" s="317">
        <v>0.60499999999999998</v>
      </c>
    </row>
    <row r="20" spans="1:7" x14ac:dyDescent="0.25">
      <c r="A20" s="29"/>
      <c r="B20" s="315" t="s">
        <v>66</v>
      </c>
      <c r="C20" s="316">
        <v>50</v>
      </c>
      <c r="D20" s="317">
        <v>20.95</v>
      </c>
      <c r="E20" s="317">
        <v>3.165</v>
      </c>
      <c r="F20" s="317">
        <v>0.11849999999999999</v>
      </c>
      <c r="G20" s="317">
        <v>1.2150000000000001</v>
      </c>
    </row>
    <row r="21" spans="1:7" x14ac:dyDescent="0.25">
      <c r="A21" s="29"/>
      <c r="B21" s="29" t="s">
        <v>8</v>
      </c>
      <c r="C21" s="30">
        <v>5</v>
      </c>
      <c r="D21" s="30">
        <v>35.25</v>
      </c>
      <c r="E21" s="30">
        <v>0.03</v>
      </c>
      <c r="F21" s="30">
        <v>3.9</v>
      </c>
      <c r="G21" s="30">
        <v>0.01</v>
      </c>
    </row>
    <row r="22" spans="1:7" x14ac:dyDescent="0.25">
      <c r="A22" s="29"/>
      <c r="B22" s="29" t="s">
        <v>9</v>
      </c>
      <c r="C22" s="30">
        <v>10</v>
      </c>
      <c r="D22" s="30">
        <v>61.1</v>
      </c>
      <c r="E22" s="30">
        <v>1.42</v>
      </c>
      <c r="F22" s="30">
        <v>5.36</v>
      </c>
      <c r="G22" s="30">
        <v>2.42</v>
      </c>
    </row>
    <row r="23" spans="1:7" x14ac:dyDescent="0.25">
      <c r="A23" s="29"/>
      <c r="B23" s="29" t="s">
        <v>39</v>
      </c>
      <c r="C23" s="38">
        <v>100</v>
      </c>
      <c r="D23" s="30"/>
      <c r="E23" s="30"/>
      <c r="F23" s="30"/>
      <c r="G23" s="30"/>
    </row>
    <row r="24" spans="1:7" x14ac:dyDescent="0.25">
      <c r="A24" s="29"/>
      <c r="B24" s="29" t="s">
        <v>42</v>
      </c>
      <c r="C24" s="30">
        <v>50</v>
      </c>
      <c r="D24" s="30">
        <v>115</v>
      </c>
      <c r="E24" s="30">
        <v>24.6</v>
      </c>
      <c r="F24" s="30">
        <v>0.83</v>
      </c>
      <c r="G24" s="30">
        <v>3.94</v>
      </c>
    </row>
    <row r="25" spans="1:7" x14ac:dyDescent="0.25">
      <c r="A25" s="37"/>
      <c r="B25" s="29" t="s">
        <v>107</v>
      </c>
      <c r="C25" s="30">
        <v>100</v>
      </c>
      <c r="D25" s="30">
        <v>48.3</v>
      </c>
      <c r="E25" s="30">
        <v>10.9</v>
      </c>
      <c r="F25" s="30">
        <v>0</v>
      </c>
      <c r="G25" s="30">
        <v>0</v>
      </c>
    </row>
    <row r="26" spans="1:7" x14ac:dyDescent="0.25">
      <c r="A26" s="40"/>
      <c r="B26" s="41" t="s">
        <v>10</v>
      </c>
      <c r="C26" s="42"/>
      <c r="D26" s="43">
        <f>SUM(D16:D25)</f>
        <v>608.28</v>
      </c>
      <c r="E26" s="43">
        <f>SUM(E16:E25)</f>
        <v>87.190000000000012</v>
      </c>
      <c r="F26" s="43">
        <f>SUM(F16:F25)</f>
        <v>22.567999999999998</v>
      </c>
      <c r="G26" s="43">
        <f>SUM(G16:G25)</f>
        <v>21.467000000000002</v>
      </c>
    </row>
    <row r="27" spans="1:7" ht="24" customHeight="1" x14ac:dyDescent="0.25">
      <c r="A27" s="34" t="s">
        <v>14</v>
      </c>
      <c r="B27" s="35"/>
      <c r="C27" s="36" t="s">
        <v>1</v>
      </c>
      <c r="D27" s="36" t="s">
        <v>2</v>
      </c>
      <c r="E27" s="36" t="s">
        <v>3</v>
      </c>
      <c r="F27" s="36" t="s">
        <v>4</v>
      </c>
      <c r="G27" s="36" t="s">
        <v>5</v>
      </c>
    </row>
    <row r="28" spans="1:7" x14ac:dyDescent="0.25">
      <c r="A28" s="37" t="s">
        <v>6</v>
      </c>
      <c r="B28" s="194" t="s">
        <v>100</v>
      </c>
      <c r="C28" s="153">
        <v>250</v>
      </c>
      <c r="D28" s="174">
        <v>317.5</v>
      </c>
      <c r="E28" s="174">
        <v>33</v>
      </c>
      <c r="F28" s="174">
        <v>7.7</v>
      </c>
      <c r="G28" s="174">
        <v>10.25</v>
      </c>
    </row>
    <row r="29" spans="1:7" x14ac:dyDescent="0.25">
      <c r="A29" s="29"/>
      <c r="B29" s="39" t="s">
        <v>37</v>
      </c>
      <c r="C29" s="60">
        <v>10</v>
      </c>
      <c r="D29" s="60">
        <v>22.2</v>
      </c>
      <c r="E29" s="60">
        <v>0.38</v>
      </c>
      <c r="F29" s="60">
        <v>2.15</v>
      </c>
      <c r="G29" s="60">
        <v>0.33</v>
      </c>
    </row>
    <row r="30" spans="1:7" s="12" customFormat="1" x14ac:dyDescent="0.25">
      <c r="A30" s="29"/>
      <c r="B30" s="318" t="s">
        <v>117</v>
      </c>
      <c r="C30" s="316">
        <v>160</v>
      </c>
      <c r="D30" s="317">
        <v>219.2</v>
      </c>
      <c r="E30" s="317">
        <v>24</v>
      </c>
      <c r="F30" s="317">
        <v>11.31</v>
      </c>
      <c r="G30" s="317">
        <v>5.34</v>
      </c>
    </row>
    <row r="31" spans="1:7" x14ac:dyDescent="0.25">
      <c r="A31" s="29"/>
      <c r="B31" s="29" t="s">
        <v>39</v>
      </c>
      <c r="C31" s="38">
        <v>100</v>
      </c>
      <c r="D31" s="30"/>
      <c r="E31" s="30"/>
      <c r="F31" s="30"/>
      <c r="G31" s="30"/>
    </row>
    <row r="32" spans="1:7" x14ac:dyDescent="0.25">
      <c r="A32" s="29"/>
      <c r="B32" s="29" t="s">
        <v>42</v>
      </c>
      <c r="C32" s="30">
        <v>50</v>
      </c>
      <c r="D32" s="30">
        <v>115</v>
      </c>
      <c r="E32" s="30">
        <v>24.6</v>
      </c>
      <c r="F32" s="30">
        <v>0.83</v>
      </c>
      <c r="G32" s="30">
        <v>3.94</v>
      </c>
    </row>
    <row r="33" spans="1:9" x14ac:dyDescent="0.25">
      <c r="A33" s="29"/>
      <c r="B33" s="39" t="s">
        <v>33</v>
      </c>
      <c r="C33" s="30">
        <v>100</v>
      </c>
      <c r="D33" s="30">
        <v>27.3</v>
      </c>
      <c r="E33" s="30">
        <v>4.24</v>
      </c>
      <c r="F33" s="30">
        <v>0.2</v>
      </c>
      <c r="G33" s="30">
        <v>1.1299999999999999</v>
      </c>
    </row>
    <row r="34" spans="1:9" x14ac:dyDescent="0.25">
      <c r="A34" s="40"/>
      <c r="B34" s="41" t="s">
        <v>10</v>
      </c>
      <c r="C34" s="42"/>
      <c r="D34" s="43">
        <f>SUM(D28:D33)</f>
        <v>701.19999999999993</v>
      </c>
      <c r="E34" s="43">
        <f>SUM(E28:E33)</f>
        <v>86.22</v>
      </c>
      <c r="F34" s="43">
        <f>SUM(F28:F33)</f>
        <v>22.189999999999998</v>
      </c>
      <c r="G34" s="43">
        <f>SUM(G28:G33)</f>
        <v>20.99</v>
      </c>
    </row>
    <row r="35" spans="1:9" ht="24" customHeight="1" x14ac:dyDescent="0.25">
      <c r="A35" s="34" t="s">
        <v>15</v>
      </c>
      <c r="B35" s="35"/>
      <c r="C35" s="36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I35" s="15"/>
    </row>
    <row r="36" spans="1:9" x14ac:dyDescent="0.25">
      <c r="A36" s="37" t="s">
        <v>6</v>
      </c>
      <c r="B36" s="265" t="s">
        <v>103</v>
      </c>
      <c r="C36" s="221">
        <v>75</v>
      </c>
      <c r="D36" s="221">
        <v>152.25</v>
      </c>
      <c r="E36" s="221">
        <v>6.24</v>
      </c>
      <c r="F36" s="221">
        <v>6.7050000000000001</v>
      </c>
      <c r="G36" s="221">
        <v>20.55</v>
      </c>
    </row>
    <row r="37" spans="1:9" x14ac:dyDescent="0.25">
      <c r="A37" s="37"/>
      <c r="B37" s="265" t="s">
        <v>104</v>
      </c>
      <c r="C37" s="201">
        <v>50</v>
      </c>
      <c r="D37" s="201">
        <v>23.9</v>
      </c>
      <c r="E37" s="201">
        <v>6.45</v>
      </c>
      <c r="F37" s="201">
        <v>1.115</v>
      </c>
      <c r="G37" s="201">
        <v>0.41349999999999998</v>
      </c>
    </row>
    <row r="38" spans="1:9" x14ac:dyDescent="0.25">
      <c r="A38" s="37"/>
      <c r="B38" s="29" t="s">
        <v>40</v>
      </c>
      <c r="C38" s="30">
        <v>70</v>
      </c>
      <c r="D38" s="30">
        <v>126</v>
      </c>
      <c r="E38" s="30">
        <v>24.01</v>
      </c>
      <c r="F38" s="30">
        <v>0.98699999999999999</v>
      </c>
      <c r="G38" s="30">
        <v>4.6500000000000004</v>
      </c>
    </row>
    <row r="39" spans="1:9" x14ac:dyDescent="0.25">
      <c r="A39" s="37"/>
      <c r="B39" s="29" t="s">
        <v>93</v>
      </c>
      <c r="C39" s="30">
        <v>70</v>
      </c>
      <c r="D39" s="30">
        <v>85.4</v>
      </c>
      <c r="E39" s="30">
        <v>16.45</v>
      </c>
      <c r="F39" s="30">
        <v>0.55369999999999997</v>
      </c>
      <c r="G39" s="30">
        <v>2.8420000000000001</v>
      </c>
    </row>
    <row r="40" spans="1:9" x14ac:dyDescent="0.25">
      <c r="A40" s="37"/>
      <c r="B40" s="29" t="s">
        <v>102</v>
      </c>
      <c r="C40" s="30">
        <v>50</v>
      </c>
      <c r="D40" s="120">
        <v>22.65</v>
      </c>
      <c r="E40" s="120">
        <v>2.9649999999999999</v>
      </c>
      <c r="F40" s="120">
        <v>0.77</v>
      </c>
      <c r="G40" s="120">
        <v>0.28699999999999998</v>
      </c>
    </row>
    <row r="41" spans="1:9" x14ac:dyDescent="0.25">
      <c r="A41" s="37"/>
      <c r="B41" s="29" t="s">
        <v>105</v>
      </c>
      <c r="C41" s="30">
        <v>50</v>
      </c>
      <c r="D41" s="120">
        <v>27.75</v>
      </c>
      <c r="E41" s="120">
        <v>1.7350000000000001</v>
      </c>
      <c r="F41" s="120">
        <v>1.135</v>
      </c>
      <c r="G41" s="120">
        <v>2.0150000000000001</v>
      </c>
    </row>
    <row r="42" spans="1:9" x14ac:dyDescent="0.25">
      <c r="A42" s="37"/>
      <c r="B42" s="29" t="s">
        <v>8</v>
      </c>
      <c r="C42" s="30">
        <v>5</v>
      </c>
      <c r="D42" s="30">
        <v>35.25</v>
      </c>
      <c r="E42" s="30">
        <v>0.03</v>
      </c>
      <c r="F42" s="30">
        <v>3.9</v>
      </c>
      <c r="G42" s="30">
        <v>0.01</v>
      </c>
    </row>
    <row r="43" spans="1:9" x14ac:dyDescent="0.25">
      <c r="A43" s="29"/>
      <c r="B43" s="29" t="s">
        <v>9</v>
      </c>
      <c r="C43" s="30">
        <v>10</v>
      </c>
      <c r="D43" s="30">
        <v>61.1</v>
      </c>
      <c r="E43" s="30">
        <v>1.42</v>
      </c>
      <c r="F43" s="30">
        <v>5.36</v>
      </c>
      <c r="G43" s="30">
        <v>2.42</v>
      </c>
    </row>
    <row r="44" spans="1:9" x14ac:dyDescent="0.25">
      <c r="A44" s="37"/>
      <c r="B44" s="29" t="s">
        <v>12</v>
      </c>
      <c r="C44" s="38">
        <v>100</v>
      </c>
      <c r="D44" s="30"/>
      <c r="E44" s="30"/>
      <c r="F44" s="30"/>
      <c r="G44" s="30"/>
    </row>
    <row r="45" spans="1:9" x14ac:dyDescent="0.25">
      <c r="A45" s="29"/>
      <c r="B45" s="29" t="s">
        <v>52</v>
      </c>
      <c r="C45" s="30">
        <v>50</v>
      </c>
      <c r="D45" s="30">
        <v>115</v>
      </c>
      <c r="E45" s="30">
        <v>24.6</v>
      </c>
      <c r="F45" s="30">
        <v>0.83</v>
      </c>
      <c r="G45" s="30">
        <v>3.94</v>
      </c>
    </row>
    <row r="46" spans="1:9" x14ac:dyDescent="0.25">
      <c r="A46" s="29"/>
      <c r="B46" s="29" t="s">
        <v>19</v>
      </c>
      <c r="C46" s="30">
        <v>100</v>
      </c>
      <c r="D46" s="30">
        <v>32.4</v>
      </c>
      <c r="E46" s="30">
        <v>5.6</v>
      </c>
      <c r="F46" s="30">
        <v>0.2</v>
      </c>
      <c r="G46" s="30">
        <v>0.6</v>
      </c>
    </row>
    <row r="47" spans="1:9" x14ac:dyDescent="0.25">
      <c r="A47" s="44"/>
      <c r="B47" s="41" t="s">
        <v>10</v>
      </c>
      <c r="C47" s="42"/>
      <c r="D47" s="43">
        <f>SUM(D36:D46)</f>
        <v>681.69999999999993</v>
      </c>
      <c r="E47" s="43">
        <f t="shared" ref="E47:G47" si="0">SUM(E36:E46)</f>
        <v>89.5</v>
      </c>
      <c r="F47" s="43">
        <f t="shared" si="0"/>
        <v>21.555699999999998</v>
      </c>
      <c r="G47" s="43">
        <f t="shared" si="0"/>
        <v>37.727499999999999</v>
      </c>
    </row>
    <row r="48" spans="1:9" ht="24" customHeight="1" x14ac:dyDescent="0.25">
      <c r="A48" s="34" t="s">
        <v>17</v>
      </c>
      <c r="B48" s="327"/>
      <c r="C48" s="328" t="s">
        <v>1</v>
      </c>
      <c r="D48" s="328" t="s">
        <v>2</v>
      </c>
      <c r="E48" s="328" t="s">
        <v>3</v>
      </c>
      <c r="F48" s="328" t="s">
        <v>4</v>
      </c>
      <c r="G48" s="328" t="s">
        <v>5</v>
      </c>
    </row>
    <row r="49" spans="1:7" ht="16.5" customHeight="1" x14ac:dyDescent="0.25">
      <c r="A49" s="326" t="s">
        <v>6</v>
      </c>
      <c r="B49" s="210" t="s">
        <v>79</v>
      </c>
      <c r="C49" s="329">
        <v>140</v>
      </c>
      <c r="D49" s="330">
        <v>210</v>
      </c>
      <c r="E49" s="330">
        <v>17.62</v>
      </c>
      <c r="F49" s="330">
        <v>13.58</v>
      </c>
      <c r="G49" s="330">
        <v>13.28</v>
      </c>
    </row>
    <row r="50" spans="1:7" x14ac:dyDescent="0.25">
      <c r="A50" s="325"/>
      <c r="B50" s="331" t="s">
        <v>43</v>
      </c>
      <c r="C50" s="332">
        <v>70</v>
      </c>
      <c r="D50" s="332">
        <v>52.8</v>
      </c>
      <c r="E50" s="332">
        <v>12.2</v>
      </c>
      <c r="F50" s="332">
        <v>7.0000000000000007E-2</v>
      </c>
      <c r="G50" s="332">
        <v>1.37</v>
      </c>
    </row>
    <row r="51" spans="1:7" x14ac:dyDescent="0.25">
      <c r="A51" s="32"/>
      <c r="B51" s="29" t="s">
        <v>93</v>
      </c>
      <c r="C51" s="30">
        <v>70</v>
      </c>
      <c r="D51" s="30">
        <v>85.4</v>
      </c>
      <c r="E51" s="30">
        <v>16.45</v>
      </c>
      <c r="F51" s="30">
        <v>0.55369999999999997</v>
      </c>
      <c r="G51" s="30">
        <v>2.8420000000000001</v>
      </c>
    </row>
    <row r="52" spans="1:7" x14ac:dyDescent="0.25">
      <c r="A52" s="28"/>
      <c r="B52" s="315" t="s">
        <v>68</v>
      </c>
      <c r="C52" s="316">
        <v>50</v>
      </c>
      <c r="D52" s="316">
        <v>22.6</v>
      </c>
      <c r="E52" s="316">
        <v>1.2</v>
      </c>
      <c r="F52" s="316">
        <v>1.49</v>
      </c>
      <c r="G52" s="316">
        <v>0.74</v>
      </c>
    </row>
    <row r="53" spans="1:7" x14ac:dyDescent="0.25">
      <c r="A53" s="28"/>
      <c r="B53" s="209" t="s">
        <v>69</v>
      </c>
      <c r="C53" s="205">
        <v>50</v>
      </c>
      <c r="D53" s="211">
        <v>28.25</v>
      </c>
      <c r="E53" s="211">
        <v>4.2249999999999996</v>
      </c>
      <c r="F53" s="211">
        <v>0.69</v>
      </c>
      <c r="G53" s="211">
        <v>0.81</v>
      </c>
    </row>
    <row r="54" spans="1:7" x14ac:dyDescent="0.25">
      <c r="A54" s="29"/>
      <c r="B54" s="29" t="s">
        <v>8</v>
      </c>
      <c r="C54" s="30">
        <v>5</v>
      </c>
      <c r="D54" s="30">
        <v>35.25</v>
      </c>
      <c r="E54" s="30">
        <v>0.03</v>
      </c>
      <c r="F54" s="30">
        <v>3.9</v>
      </c>
      <c r="G54" s="30">
        <v>0.01</v>
      </c>
    </row>
    <row r="55" spans="1:7" x14ac:dyDescent="0.25">
      <c r="A55" s="29"/>
      <c r="B55" s="29" t="s">
        <v>9</v>
      </c>
      <c r="C55" s="30">
        <v>10</v>
      </c>
      <c r="D55" s="30">
        <v>61.1</v>
      </c>
      <c r="E55" s="30">
        <v>1.42</v>
      </c>
      <c r="F55" s="30">
        <v>5.36</v>
      </c>
      <c r="G55" s="30">
        <v>2.42</v>
      </c>
    </row>
    <row r="56" spans="1:7" x14ac:dyDescent="0.25">
      <c r="A56" s="29"/>
      <c r="B56" s="29" t="s">
        <v>39</v>
      </c>
      <c r="C56" s="38">
        <v>100</v>
      </c>
      <c r="D56" s="30"/>
      <c r="E56" s="30"/>
      <c r="F56" s="30"/>
      <c r="G56" s="30"/>
    </row>
    <row r="57" spans="1:7" x14ac:dyDescent="0.25">
      <c r="A57" s="29"/>
      <c r="B57" s="265" t="s">
        <v>70</v>
      </c>
      <c r="C57" s="201">
        <v>200</v>
      </c>
      <c r="D57" s="201">
        <v>149.80000000000001</v>
      </c>
      <c r="E57" s="201">
        <v>34.6</v>
      </c>
      <c r="F57" s="201">
        <v>0.16</v>
      </c>
      <c r="G57" s="201">
        <v>1.06</v>
      </c>
    </row>
    <row r="58" spans="1:7" x14ac:dyDescent="0.25">
      <c r="A58" s="28"/>
      <c r="B58" s="29" t="s">
        <v>42</v>
      </c>
      <c r="C58" s="30">
        <v>50</v>
      </c>
      <c r="D58" s="30">
        <v>115</v>
      </c>
      <c r="E58" s="30">
        <v>24.6</v>
      </c>
      <c r="F58" s="30">
        <v>0.83</v>
      </c>
      <c r="G58" s="30">
        <v>3.94</v>
      </c>
    </row>
    <row r="59" spans="1:7" x14ac:dyDescent="0.25">
      <c r="A59" s="28"/>
      <c r="B59" s="320" t="s">
        <v>24</v>
      </c>
      <c r="C59" s="321">
        <v>100</v>
      </c>
      <c r="D59" s="321">
        <v>48.3</v>
      </c>
      <c r="E59" s="321">
        <v>10.9</v>
      </c>
      <c r="F59" s="321">
        <v>0</v>
      </c>
      <c r="G59" s="321">
        <v>0</v>
      </c>
    </row>
    <row r="60" spans="1:7" x14ac:dyDescent="0.25">
      <c r="A60" s="202"/>
      <c r="B60" s="203" t="s">
        <v>10</v>
      </c>
      <c r="C60" s="42"/>
      <c r="D60" s="46">
        <f>SUM(D49:D59)</f>
        <v>808.5</v>
      </c>
      <c r="E60" s="46">
        <f>SUM(E49:E59)</f>
        <v>123.245</v>
      </c>
      <c r="F60" s="46">
        <f>SUM(F49:F59)</f>
        <v>26.633699999999997</v>
      </c>
      <c r="G60" s="46">
        <f>SUM(G49:G59)</f>
        <v>26.471999999999994</v>
      </c>
    </row>
    <row r="61" spans="1:7" x14ac:dyDescent="0.25">
      <c r="A61" s="204" t="s">
        <v>36</v>
      </c>
      <c r="B61" s="319" t="s">
        <v>78</v>
      </c>
      <c r="C61" s="211">
        <v>140</v>
      </c>
      <c r="D61" s="201">
        <v>83.86</v>
      </c>
      <c r="E61" s="201">
        <v>13.468</v>
      </c>
      <c r="F61" s="201">
        <v>1.778</v>
      </c>
      <c r="G61" s="201">
        <v>2.282</v>
      </c>
    </row>
    <row r="62" spans="1:7" x14ac:dyDescent="0.25">
      <c r="A62" s="14"/>
      <c r="B62" s="16" t="s">
        <v>20</v>
      </c>
      <c r="C62" s="9"/>
      <c r="D62" s="45">
        <f>AVERAGE(D14,D26,D34,D47,D60)</f>
        <v>706.71999999999991</v>
      </c>
      <c r="E62" s="45">
        <f>AVERAGE(E14,E26,E34,E47,E60)</f>
        <v>96.083000000000013</v>
      </c>
      <c r="F62" s="45">
        <f>AVERAGE(F14,F26,F34,F47,F60)</f>
        <v>24.649879999999996</v>
      </c>
      <c r="G62" s="45">
        <f>AVERAGE(G14,G26,G34,G47,G60)</f>
        <v>26.347299999999997</v>
      </c>
    </row>
    <row r="64" spans="1:7" x14ac:dyDescent="0.25">
      <c r="A64" s="200" t="s">
        <v>35</v>
      </c>
    </row>
    <row r="65" spans="1:7" x14ac:dyDescent="0.25">
      <c r="A65" s="12" t="s">
        <v>21</v>
      </c>
      <c r="C65" s="11" t="s">
        <v>22</v>
      </c>
      <c r="G65" s="9"/>
    </row>
  </sheetData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zoomScale="80" zoomScaleNormal="80" workbookViewId="0">
      <selection activeCell="L54" sqref="L54"/>
    </sheetView>
  </sheetViews>
  <sheetFormatPr defaultColWidth="9.28515625" defaultRowHeight="15.75" x14ac:dyDescent="0.25"/>
  <cols>
    <col min="1" max="1" width="25" style="143" customWidth="1"/>
    <col min="2" max="2" width="49.42578125" style="143" customWidth="1"/>
    <col min="3" max="3" width="12.85546875" style="143" customWidth="1"/>
    <col min="4" max="4" width="13.42578125" style="143" bestFit="1" customWidth="1"/>
    <col min="5" max="5" width="14.7109375" style="143" bestFit="1" customWidth="1"/>
    <col min="6" max="6" width="10.140625" style="143" bestFit="1" customWidth="1"/>
    <col min="7" max="7" width="10" style="143" bestFit="1" customWidth="1"/>
    <col min="8" max="10" width="9.28515625" style="143"/>
    <col min="11" max="11" width="38.85546875" style="143" customWidth="1"/>
    <col min="12" max="16384" width="9.28515625" style="143"/>
  </cols>
  <sheetData>
    <row r="1" spans="1:16" x14ac:dyDescent="0.25">
      <c r="B1" s="144"/>
    </row>
    <row r="2" spans="1:16" ht="59.25" customHeight="1" x14ac:dyDescent="0.35">
      <c r="A2" s="170" t="s">
        <v>108</v>
      </c>
      <c r="B2" s="171"/>
      <c r="C2" s="143" t="s">
        <v>45</v>
      </c>
    </row>
    <row r="3" spans="1:16" s="150" customFormat="1" ht="24" customHeight="1" x14ac:dyDescent="0.25">
      <c r="A3" s="147" t="s">
        <v>0</v>
      </c>
      <c r="B3" s="148"/>
      <c r="C3" s="149" t="s">
        <v>1</v>
      </c>
      <c r="D3" s="149" t="s">
        <v>2</v>
      </c>
      <c r="E3" s="149" t="s">
        <v>3</v>
      </c>
      <c r="F3" s="149" t="s">
        <v>4</v>
      </c>
      <c r="G3" s="149" t="s">
        <v>5</v>
      </c>
    </row>
    <row r="4" spans="1:16" x14ac:dyDescent="0.25">
      <c r="A4" s="151" t="s">
        <v>6</v>
      </c>
      <c r="B4" s="265" t="s">
        <v>109</v>
      </c>
      <c r="C4" s="201">
        <v>250</v>
      </c>
      <c r="D4" s="221">
        <v>447.5</v>
      </c>
      <c r="E4" s="221">
        <v>70.75</v>
      </c>
      <c r="F4" s="221">
        <v>8.4499999999999993</v>
      </c>
      <c r="G4" s="221">
        <v>20.13</v>
      </c>
    </row>
    <row r="5" spans="1:16" x14ac:dyDescent="0.25">
      <c r="A5" s="152"/>
      <c r="B5" s="265" t="s">
        <v>71</v>
      </c>
      <c r="C5" s="201">
        <v>50</v>
      </c>
      <c r="D5" s="221">
        <v>22</v>
      </c>
      <c r="E5" s="221">
        <v>3.34</v>
      </c>
      <c r="F5" s="221">
        <v>0.53500000000000003</v>
      </c>
      <c r="G5" s="221">
        <v>0.29749999999999999</v>
      </c>
    </row>
    <row r="6" spans="1:16" x14ac:dyDescent="0.25">
      <c r="A6" s="152"/>
      <c r="B6" s="265" t="s">
        <v>81</v>
      </c>
      <c r="C6" s="201">
        <v>50</v>
      </c>
      <c r="D6" s="221">
        <v>33.799999999999997</v>
      </c>
      <c r="E6" s="221">
        <v>5.15</v>
      </c>
      <c r="F6" s="221">
        <v>0.83499999999999996</v>
      </c>
      <c r="G6" s="221">
        <v>0.875</v>
      </c>
      <c r="H6" s="146"/>
      <c r="I6" s="146"/>
      <c r="J6" s="146"/>
      <c r="K6" s="146"/>
    </row>
    <row r="7" spans="1:16" x14ac:dyDescent="0.25">
      <c r="A7" s="152"/>
      <c r="B7" s="166" t="s">
        <v>8</v>
      </c>
      <c r="C7" s="153">
        <v>5</v>
      </c>
      <c r="D7" s="153">
        <v>35.25</v>
      </c>
      <c r="E7" s="153">
        <v>0.03</v>
      </c>
      <c r="F7" s="153">
        <v>3.9</v>
      </c>
      <c r="G7" s="153">
        <v>0.01</v>
      </c>
      <c r="H7" s="146"/>
      <c r="I7" s="146"/>
      <c r="J7" s="146"/>
      <c r="K7" s="146"/>
    </row>
    <row r="8" spans="1:16" x14ac:dyDescent="0.25">
      <c r="A8" s="152"/>
      <c r="B8" s="29" t="s">
        <v>9</v>
      </c>
      <c r="C8" s="30">
        <v>10</v>
      </c>
      <c r="D8" s="30">
        <v>61.1</v>
      </c>
      <c r="E8" s="30">
        <v>1.42</v>
      </c>
      <c r="F8" s="30">
        <v>5.36</v>
      </c>
      <c r="G8" s="30">
        <v>2.42</v>
      </c>
      <c r="H8" s="146"/>
      <c r="I8" s="146"/>
      <c r="J8" s="146"/>
      <c r="K8" s="146"/>
    </row>
    <row r="9" spans="1:16" x14ac:dyDescent="0.25">
      <c r="A9" s="152"/>
      <c r="B9" s="166" t="s">
        <v>39</v>
      </c>
      <c r="C9" s="154">
        <v>100</v>
      </c>
      <c r="D9" s="153"/>
      <c r="E9" s="153"/>
      <c r="F9" s="153"/>
      <c r="G9" s="153"/>
      <c r="H9" s="146"/>
      <c r="I9" s="146"/>
      <c r="J9" s="146"/>
      <c r="K9" s="146"/>
    </row>
    <row r="10" spans="1:16" x14ac:dyDescent="0.25">
      <c r="A10" s="152"/>
      <c r="B10" s="152" t="s">
        <v>42</v>
      </c>
      <c r="C10" s="153">
        <v>50</v>
      </c>
      <c r="D10" s="153">
        <v>115</v>
      </c>
      <c r="E10" s="153">
        <v>24.6</v>
      </c>
      <c r="F10" s="153">
        <v>0.83</v>
      </c>
      <c r="G10" s="153">
        <v>3.94</v>
      </c>
    </row>
    <row r="11" spans="1:16" x14ac:dyDescent="0.25">
      <c r="A11" s="152"/>
      <c r="B11" s="166" t="s">
        <v>24</v>
      </c>
      <c r="C11" s="181">
        <v>100</v>
      </c>
      <c r="D11" s="181">
        <v>48.3</v>
      </c>
      <c r="E11" s="181">
        <v>10.9</v>
      </c>
      <c r="F11" s="181">
        <v>0</v>
      </c>
      <c r="G11" s="181">
        <v>0</v>
      </c>
    </row>
    <row r="12" spans="1:16" x14ac:dyDescent="0.25">
      <c r="A12" s="156"/>
      <c r="B12" s="106" t="s">
        <v>10</v>
      </c>
      <c r="C12" s="157"/>
      <c r="D12" s="158">
        <f>SUM(D4:D11)</f>
        <v>762.94999999999993</v>
      </c>
      <c r="E12" s="158">
        <f>SUM(E4:E11)</f>
        <v>116.19000000000003</v>
      </c>
      <c r="F12" s="158">
        <f>SUM(F4:F11)</f>
        <v>19.91</v>
      </c>
      <c r="G12" s="158">
        <f>SUM(G4:G11)</f>
        <v>27.672500000000003</v>
      </c>
    </row>
    <row r="13" spans="1:16" s="150" customFormat="1" ht="24" customHeight="1" x14ac:dyDescent="0.25">
      <c r="A13" s="147" t="s">
        <v>11</v>
      </c>
      <c r="B13" s="148"/>
      <c r="C13" s="149" t="s">
        <v>1</v>
      </c>
      <c r="D13" s="149" t="s">
        <v>2</v>
      </c>
      <c r="E13" s="149" t="s">
        <v>3</v>
      </c>
      <c r="F13" s="149" t="s">
        <v>4</v>
      </c>
      <c r="G13" s="149" t="s">
        <v>5</v>
      </c>
    </row>
    <row r="14" spans="1:16" x14ac:dyDescent="0.25">
      <c r="A14" s="151" t="s">
        <v>6</v>
      </c>
      <c r="B14" s="29" t="s">
        <v>110</v>
      </c>
      <c r="C14" s="30">
        <v>140</v>
      </c>
      <c r="D14" s="120">
        <v>109.48</v>
      </c>
      <c r="E14" s="120">
        <v>7.5460000000000003</v>
      </c>
      <c r="F14" s="120">
        <v>3.556</v>
      </c>
      <c r="G14" s="120">
        <v>10.696</v>
      </c>
      <c r="K14" s="253"/>
      <c r="L14" s="215"/>
      <c r="M14" s="219"/>
      <c r="N14" s="219"/>
      <c r="O14" s="219"/>
      <c r="P14" s="219"/>
    </row>
    <row r="15" spans="1:16" x14ac:dyDescent="0.25">
      <c r="A15" s="207"/>
      <c r="B15" s="29" t="s">
        <v>43</v>
      </c>
      <c r="C15" s="30">
        <v>70</v>
      </c>
      <c r="D15" s="120">
        <v>63.28</v>
      </c>
      <c r="E15" s="120">
        <v>10.15</v>
      </c>
      <c r="F15" s="120">
        <v>1.659</v>
      </c>
      <c r="G15" s="120">
        <v>1.645</v>
      </c>
      <c r="K15" s="159"/>
      <c r="L15" s="215"/>
      <c r="M15" s="215"/>
      <c r="N15" s="215"/>
      <c r="O15" s="215"/>
      <c r="P15" s="215"/>
    </row>
    <row r="16" spans="1:16" x14ac:dyDescent="0.25">
      <c r="A16" s="160"/>
      <c r="B16" s="29" t="s">
        <v>93</v>
      </c>
      <c r="C16" s="30">
        <v>70</v>
      </c>
      <c r="D16" s="30">
        <v>85.4</v>
      </c>
      <c r="E16" s="30">
        <v>16.45</v>
      </c>
      <c r="F16" s="30">
        <v>0.55369999999999997</v>
      </c>
      <c r="G16" s="30">
        <v>2.8420000000000001</v>
      </c>
    </row>
    <row r="17" spans="1:18" x14ac:dyDescent="0.25">
      <c r="A17" s="252"/>
      <c r="B17" s="173" t="s">
        <v>111</v>
      </c>
      <c r="C17" s="153">
        <v>50</v>
      </c>
      <c r="D17" s="174">
        <v>28.4</v>
      </c>
      <c r="E17" s="174">
        <v>1.895</v>
      </c>
      <c r="F17" s="174">
        <v>1.52</v>
      </c>
      <c r="G17" s="174">
        <v>1.085</v>
      </c>
    </row>
    <row r="18" spans="1:18" x14ac:dyDescent="0.25">
      <c r="A18" s="252"/>
      <c r="B18" s="265" t="s">
        <v>83</v>
      </c>
      <c r="C18" s="201">
        <v>50</v>
      </c>
      <c r="D18" s="221">
        <v>19.95</v>
      </c>
      <c r="E18" s="221">
        <v>2.17</v>
      </c>
      <c r="F18" s="221">
        <v>0.69</v>
      </c>
      <c r="G18" s="221">
        <v>0.68500000000000005</v>
      </c>
    </row>
    <row r="19" spans="1:18" x14ac:dyDescent="0.25">
      <c r="A19" s="252"/>
      <c r="B19" s="166" t="s">
        <v>8</v>
      </c>
      <c r="C19" s="153">
        <v>5</v>
      </c>
      <c r="D19" s="153">
        <v>35.25</v>
      </c>
      <c r="E19" s="153">
        <v>0.03</v>
      </c>
      <c r="F19" s="153">
        <v>3.9</v>
      </c>
      <c r="G19" s="153">
        <v>0.01</v>
      </c>
    </row>
    <row r="20" spans="1:18" x14ac:dyDescent="0.25">
      <c r="A20" s="252"/>
      <c r="B20" s="29" t="s">
        <v>9</v>
      </c>
      <c r="C20" s="30">
        <v>10</v>
      </c>
      <c r="D20" s="30">
        <v>61.1</v>
      </c>
      <c r="E20" s="30">
        <v>1.42</v>
      </c>
      <c r="F20" s="30">
        <v>5.36</v>
      </c>
      <c r="G20" s="30">
        <v>2.42</v>
      </c>
    </row>
    <row r="21" spans="1:18" x14ac:dyDescent="0.25">
      <c r="A21" s="252"/>
      <c r="B21" s="166" t="s">
        <v>39</v>
      </c>
      <c r="C21" s="154">
        <v>100</v>
      </c>
      <c r="D21" s="153"/>
      <c r="E21" s="153"/>
      <c r="F21" s="153"/>
      <c r="G21" s="153"/>
    </row>
    <row r="22" spans="1:18" x14ac:dyDescent="0.25">
      <c r="A22" s="193"/>
      <c r="B22" s="152" t="s">
        <v>42</v>
      </c>
      <c r="C22" s="154">
        <v>50</v>
      </c>
      <c r="D22" s="153">
        <v>115</v>
      </c>
      <c r="E22" s="153">
        <v>24.6</v>
      </c>
      <c r="F22" s="153">
        <v>0.83</v>
      </c>
      <c r="G22" s="153">
        <v>3.94</v>
      </c>
    </row>
    <row r="23" spans="1:18" x14ac:dyDescent="0.25">
      <c r="A23" s="191"/>
      <c r="B23" s="166" t="s">
        <v>19</v>
      </c>
      <c r="C23" s="181">
        <v>100</v>
      </c>
      <c r="D23" s="181">
        <v>32.4</v>
      </c>
      <c r="E23" s="181">
        <v>5.6</v>
      </c>
      <c r="F23" s="181">
        <v>0.2</v>
      </c>
      <c r="G23" s="181">
        <v>0.6</v>
      </c>
    </row>
    <row r="24" spans="1:18" x14ac:dyDescent="0.25">
      <c r="A24" s="188"/>
      <c r="B24" s="41" t="s">
        <v>10</v>
      </c>
      <c r="C24" s="185"/>
      <c r="D24" s="186">
        <f>SUM(D14:D23)</f>
        <v>550.25999999999988</v>
      </c>
      <c r="E24" s="186">
        <f>SUM(E14:E23)</f>
        <v>69.861000000000004</v>
      </c>
      <c r="F24" s="186">
        <f>SUM(F14:F23)</f>
        <v>18.268699999999999</v>
      </c>
      <c r="G24" s="186">
        <f>SUM(G14:G23)</f>
        <v>23.923000000000005</v>
      </c>
      <c r="M24" s="220"/>
      <c r="N24" s="219"/>
      <c r="O24" s="219"/>
      <c r="P24" s="219"/>
      <c r="Q24" s="219"/>
      <c r="R24" s="219"/>
    </row>
    <row r="25" spans="1:18" s="150" customFormat="1" ht="24" customHeight="1" x14ac:dyDescent="0.25">
      <c r="A25" s="162" t="s">
        <v>14</v>
      </c>
      <c r="B25" s="163"/>
      <c r="C25" s="164" t="s">
        <v>1</v>
      </c>
      <c r="D25" s="164" t="s">
        <v>2</v>
      </c>
      <c r="E25" s="149" t="s">
        <v>3</v>
      </c>
      <c r="F25" s="164" t="s">
        <v>4</v>
      </c>
      <c r="G25" s="164" t="s">
        <v>5</v>
      </c>
      <c r="M25" s="220"/>
      <c r="N25" s="219"/>
      <c r="O25" s="219"/>
      <c r="P25" s="219"/>
      <c r="Q25" s="219"/>
      <c r="R25" s="219"/>
    </row>
    <row r="26" spans="1:18" x14ac:dyDescent="0.25">
      <c r="A26" s="151" t="s">
        <v>6</v>
      </c>
      <c r="B26" s="214" t="s">
        <v>113</v>
      </c>
      <c r="C26" s="30">
        <v>250</v>
      </c>
      <c r="D26" s="120">
        <v>320</v>
      </c>
      <c r="E26" s="120">
        <v>44.25</v>
      </c>
      <c r="F26" s="120">
        <v>9.58</v>
      </c>
      <c r="G26" s="120">
        <v>12.36</v>
      </c>
      <c r="M26" s="155"/>
      <c r="N26" s="155"/>
      <c r="O26" s="155"/>
      <c r="P26" s="155"/>
      <c r="Q26" s="155"/>
      <c r="R26" s="155"/>
    </row>
    <row r="27" spans="1:18" x14ac:dyDescent="0.25">
      <c r="A27" s="151"/>
      <c r="B27" s="39" t="s">
        <v>37</v>
      </c>
      <c r="C27" s="60">
        <v>10</v>
      </c>
      <c r="D27" s="60">
        <v>22.2</v>
      </c>
      <c r="E27" s="60">
        <v>0.38</v>
      </c>
      <c r="F27" s="60">
        <v>2.15</v>
      </c>
      <c r="G27" s="60">
        <v>0.33</v>
      </c>
      <c r="M27" s="155"/>
      <c r="N27" s="155"/>
      <c r="O27" s="155"/>
      <c r="P27" s="155"/>
      <c r="Q27" s="155"/>
      <c r="R27" s="155"/>
    </row>
    <row r="28" spans="1:18" x14ac:dyDescent="0.25">
      <c r="A28" s="152"/>
      <c r="B28" s="265" t="s">
        <v>80</v>
      </c>
      <c r="C28" s="201">
        <v>160</v>
      </c>
      <c r="D28" s="212">
        <v>196.8</v>
      </c>
      <c r="E28" s="212">
        <v>24.6</v>
      </c>
      <c r="F28" s="212">
        <v>8.2720000000000002</v>
      </c>
      <c r="G28" s="212">
        <v>5.8079999999999998</v>
      </c>
      <c r="K28" s="169"/>
      <c r="L28" s="230"/>
      <c r="M28" s="239"/>
      <c r="N28" s="239"/>
      <c r="O28" s="239"/>
      <c r="P28" s="239"/>
    </row>
    <row r="29" spans="1:18" x14ac:dyDescent="0.25">
      <c r="A29" s="151"/>
      <c r="B29" s="166" t="s">
        <v>39</v>
      </c>
      <c r="C29" s="154">
        <v>100</v>
      </c>
      <c r="D29" s="153"/>
      <c r="E29" s="153"/>
      <c r="F29" s="153"/>
      <c r="G29" s="153"/>
    </row>
    <row r="30" spans="1:18" x14ac:dyDescent="0.25">
      <c r="A30" s="160"/>
      <c r="B30" s="152" t="s">
        <v>42</v>
      </c>
      <c r="C30" s="154">
        <v>50</v>
      </c>
      <c r="D30" s="153">
        <v>115</v>
      </c>
      <c r="E30" s="153">
        <v>24.6</v>
      </c>
      <c r="F30" s="153">
        <v>0.83</v>
      </c>
      <c r="G30" s="153">
        <v>3.94</v>
      </c>
    </row>
    <row r="31" spans="1:18" ht="14.25" customHeight="1" x14ac:dyDescent="0.25">
      <c r="A31" s="160"/>
      <c r="B31" s="216" t="s">
        <v>33</v>
      </c>
      <c r="C31" s="176">
        <v>100</v>
      </c>
      <c r="D31" s="189">
        <v>27.3</v>
      </c>
      <c r="E31" s="189">
        <v>4.24</v>
      </c>
      <c r="F31" s="189">
        <v>0.2</v>
      </c>
      <c r="G31" s="189">
        <v>1.1299999999999999</v>
      </c>
    </row>
    <row r="32" spans="1:18" x14ac:dyDescent="0.25">
      <c r="A32" s="161"/>
      <c r="B32" s="106" t="s">
        <v>10</v>
      </c>
      <c r="C32" s="157"/>
      <c r="D32" s="158">
        <f>SUM(D26:D31)</f>
        <v>681.3</v>
      </c>
      <c r="E32" s="158">
        <f>SUM(E26:E31)</f>
        <v>98.070000000000007</v>
      </c>
      <c r="F32" s="158">
        <f>SUM(F26:F31)</f>
        <v>21.032</v>
      </c>
      <c r="G32" s="158">
        <f>SUM(G26:G31)</f>
        <v>23.567999999999998</v>
      </c>
    </row>
    <row r="33" spans="1:18" s="150" customFormat="1" ht="24" customHeight="1" x14ac:dyDescent="0.25">
      <c r="A33" s="162" t="s">
        <v>15</v>
      </c>
      <c r="B33" s="148"/>
      <c r="C33" s="149" t="s">
        <v>1</v>
      </c>
      <c r="D33" s="149" t="s">
        <v>2</v>
      </c>
      <c r="E33" s="149" t="s">
        <v>3</v>
      </c>
      <c r="F33" s="149" t="s">
        <v>4</v>
      </c>
      <c r="G33" s="149" t="s">
        <v>5</v>
      </c>
    </row>
    <row r="34" spans="1:18" x14ac:dyDescent="0.25">
      <c r="A34" s="151" t="s">
        <v>6</v>
      </c>
      <c r="B34" s="315" t="s">
        <v>122</v>
      </c>
      <c r="C34" s="316">
        <v>140</v>
      </c>
      <c r="D34" s="317">
        <v>126.14</v>
      </c>
      <c r="E34" s="317">
        <v>20.78</v>
      </c>
      <c r="F34" s="317">
        <v>3.91</v>
      </c>
      <c r="G34" s="317">
        <v>13.03</v>
      </c>
    </row>
    <row r="35" spans="1:18" x14ac:dyDescent="0.25">
      <c r="A35" s="151"/>
      <c r="B35" s="59" t="s">
        <v>123</v>
      </c>
      <c r="C35" s="246">
        <v>70</v>
      </c>
      <c r="D35" s="246">
        <v>126</v>
      </c>
      <c r="E35" s="246">
        <v>24.01</v>
      </c>
      <c r="F35" s="246">
        <v>0.98699999999999999</v>
      </c>
      <c r="G35" s="246">
        <v>4.6500000000000004</v>
      </c>
      <c r="I35" s="228"/>
      <c r="J35" s="25"/>
      <c r="K35" s="25"/>
      <c r="L35" s="25"/>
      <c r="M35" s="25"/>
      <c r="N35" s="25"/>
    </row>
    <row r="36" spans="1:18" x14ac:dyDescent="0.25">
      <c r="A36" s="151"/>
      <c r="B36" s="166" t="s">
        <v>23</v>
      </c>
      <c r="C36" s="153">
        <v>70</v>
      </c>
      <c r="D36" s="153">
        <v>91</v>
      </c>
      <c r="E36" s="153">
        <v>20.16</v>
      </c>
      <c r="F36" s="153">
        <v>0.18</v>
      </c>
      <c r="G36" s="153">
        <v>2.0699999999999998</v>
      </c>
    </row>
    <row r="37" spans="1:18" ht="14.25" customHeight="1" x14ac:dyDescent="0.25">
      <c r="A37" s="152"/>
      <c r="B37" s="59" t="s">
        <v>47</v>
      </c>
      <c r="C37" s="246">
        <v>50</v>
      </c>
      <c r="D37" s="246">
        <v>10.95</v>
      </c>
      <c r="E37" s="246">
        <v>1.405</v>
      </c>
      <c r="F37" s="246">
        <v>0.13850000000000001</v>
      </c>
      <c r="G37" s="246">
        <v>0.745</v>
      </c>
    </row>
    <row r="38" spans="1:18" ht="14.25" customHeight="1" x14ac:dyDescent="0.25">
      <c r="A38" s="152"/>
      <c r="B38" s="59" t="s">
        <v>82</v>
      </c>
      <c r="C38" s="246">
        <v>50</v>
      </c>
      <c r="D38" s="246">
        <v>36.549999999999997</v>
      </c>
      <c r="E38" s="246">
        <v>4.5350000000000001</v>
      </c>
      <c r="F38" s="246">
        <v>0.61499999999999999</v>
      </c>
      <c r="G38" s="246">
        <v>1.7849999999999999</v>
      </c>
    </row>
    <row r="39" spans="1:18" ht="14.25" customHeight="1" x14ac:dyDescent="0.25">
      <c r="A39" s="152"/>
      <c r="B39" s="59" t="s">
        <v>8</v>
      </c>
      <c r="C39" s="246">
        <v>5</v>
      </c>
      <c r="D39" s="246">
        <v>35.25</v>
      </c>
      <c r="E39" s="246">
        <v>0.03</v>
      </c>
      <c r="F39" s="246">
        <v>3.9</v>
      </c>
      <c r="G39" s="246">
        <v>0.01</v>
      </c>
    </row>
    <row r="40" spans="1:18" ht="14.25" customHeight="1" x14ac:dyDescent="0.25">
      <c r="A40" s="152"/>
      <c r="B40" s="29" t="s">
        <v>9</v>
      </c>
      <c r="C40" s="30">
        <v>10</v>
      </c>
      <c r="D40" s="30">
        <v>61.1</v>
      </c>
      <c r="E40" s="30">
        <v>1.42</v>
      </c>
      <c r="F40" s="30">
        <v>5.36</v>
      </c>
      <c r="G40" s="30">
        <v>2.42</v>
      </c>
    </row>
    <row r="41" spans="1:18" ht="14.25" customHeight="1" x14ac:dyDescent="0.25">
      <c r="A41" s="152"/>
      <c r="B41" s="59" t="s">
        <v>54</v>
      </c>
      <c r="C41" s="258">
        <v>100</v>
      </c>
      <c r="D41" s="246"/>
      <c r="E41" s="246"/>
      <c r="F41" s="246"/>
      <c r="G41" s="246"/>
    </row>
    <row r="42" spans="1:18" ht="14.25" customHeight="1" x14ac:dyDescent="0.25">
      <c r="A42" s="152"/>
      <c r="B42" s="59" t="s">
        <v>52</v>
      </c>
      <c r="C42" s="246">
        <v>50</v>
      </c>
      <c r="D42" s="246">
        <v>115</v>
      </c>
      <c r="E42" s="246">
        <v>24.6</v>
      </c>
      <c r="F42" s="246">
        <v>0.83</v>
      </c>
      <c r="G42" s="246">
        <v>3.94</v>
      </c>
    </row>
    <row r="43" spans="1:18" ht="14.25" customHeight="1" x14ac:dyDescent="0.25">
      <c r="A43" s="152"/>
      <c r="B43" s="39" t="s">
        <v>112</v>
      </c>
      <c r="C43" s="30">
        <v>100</v>
      </c>
      <c r="D43" s="30">
        <v>48.3</v>
      </c>
      <c r="E43" s="30">
        <v>10.9</v>
      </c>
      <c r="F43" s="30">
        <v>0</v>
      </c>
      <c r="G43" s="30">
        <v>0</v>
      </c>
    </row>
    <row r="44" spans="1:18" x14ac:dyDescent="0.25">
      <c r="A44" s="254"/>
      <c r="B44" s="255" t="s">
        <v>10</v>
      </c>
      <c r="C44" s="256"/>
      <c r="D44" s="257">
        <f>SUM(D34:D43)</f>
        <v>650.29</v>
      </c>
      <c r="E44" s="257">
        <f>SUM(E34:E43)</f>
        <v>107.84</v>
      </c>
      <c r="F44" s="257">
        <f>SUM(F34:F43)</f>
        <v>15.920499999999999</v>
      </c>
      <c r="G44" s="257">
        <f>SUM(G34:G43)</f>
        <v>28.650000000000002</v>
      </c>
    </row>
    <row r="45" spans="1:18" s="150" customFormat="1" ht="24" customHeight="1" x14ac:dyDescent="0.25">
      <c r="A45" s="162" t="s">
        <v>17</v>
      </c>
      <c r="B45" s="148"/>
      <c r="C45" s="149" t="s">
        <v>1</v>
      </c>
      <c r="D45" s="149" t="s">
        <v>2</v>
      </c>
      <c r="E45" s="149" t="s">
        <v>3</v>
      </c>
      <c r="F45" s="149" t="s">
        <v>4</v>
      </c>
      <c r="G45" s="149" t="s">
        <v>5</v>
      </c>
      <c r="M45" s="159"/>
      <c r="N45" s="215"/>
      <c r="O45" s="215"/>
      <c r="P45" s="215"/>
      <c r="Q45" s="215"/>
      <c r="R45" s="215"/>
    </row>
    <row r="46" spans="1:18" x14ac:dyDescent="0.25">
      <c r="A46" s="151" t="s">
        <v>6</v>
      </c>
      <c r="B46" s="173" t="s">
        <v>114</v>
      </c>
      <c r="C46" s="153">
        <v>250</v>
      </c>
      <c r="D46" s="174">
        <v>216</v>
      </c>
      <c r="E46" s="174">
        <v>32</v>
      </c>
      <c r="F46" s="174">
        <v>2.42</v>
      </c>
      <c r="G46" s="174">
        <v>14.95</v>
      </c>
    </row>
    <row r="47" spans="1:18" x14ac:dyDescent="0.25">
      <c r="A47" s="151"/>
      <c r="B47" s="173" t="s">
        <v>115</v>
      </c>
      <c r="C47" s="153">
        <v>100</v>
      </c>
      <c r="D47" s="174">
        <v>127</v>
      </c>
      <c r="E47" s="174">
        <v>22.8</v>
      </c>
      <c r="F47" s="174">
        <v>6.4</v>
      </c>
      <c r="G47" s="174">
        <v>2.48</v>
      </c>
    </row>
    <row r="48" spans="1:18" x14ac:dyDescent="0.25">
      <c r="A48" s="160"/>
      <c r="B48" s="265" t="s">
        <v>46</v>
      </c>
      <c r="C48" s="201">
        <v>100</v>
      </c>
      <c r="D48" s="221">
        <v>81.900000000000006</v>
      </c>
      <c r="E48" s="221">
        <v>5.26</v>
      </c>
      <c r="F48" s="221">
        <v>5.38</v>
      </c>
      <c r="G48" s="221">
        <v>1.86</v>
      </c>
      <c r="H48" s="146"/>
      <c r="I48" s="146"/>
      <c r="J48" s="146"/>
    </row>
    <row r="49" spans="1:12" x14ac:dyDescent="0.25">
      <c r="A49" s="160"/>
      <c r="B49" s="166" t="s">
        <v>116</v>
      </c>
      <c r="C49" s="153">
        <v>100</v>
      </c>
      <c r="D49" s="174">
        <v>67.900000000000006</v>
      </c>
      <c r="E49" s="174">
        <v>10.5</v>
      </c>
      <c r="F49" s="174">
        <v>0.32</v>
      </c>
      <c r="G49" s="174">
        <v>3.96</v>
      </c>
    </row>
    <row r="50" spans="1:12" x14ac:dyDescent="0.25">
      <c r="A50" s="152"/>
      <c r="B50" s="166" t="s">
        <v>8</v>
      </c>
      <c r="C50" s="153">
        <v>5</v>
      </c>
      <c r="D50" s="153">
        <v>35.25</v>
      </c>
      <c r="E50" s="153">
        <v>0.03</v>
      </c>
      <c r="F50" s="153">
        <v>3.9</v>
      </c>
      <c r="G50" s="153">
        <v>0.01</v>
      </c>
      <c r="H50" s="146"/>
      <c r="I50" s="146"/>
      <c r="J50" s="146"/>
      <c r="K50" s="146"/>
    </row>
    <row r="51" spans="1:12" x14ac:dyDescent="0.25">
      <c r="A51" s="152"/>
      <c r="B51" s="29" t="s">
        <v>9</v>
      </c>
      <c r="C51" s="30">
        <v>10</v>
      </c>
      <c r="D51" s="30">
        <v>61.1</v>
      </c>
      <c r="E51" s="30">
        <v>1.42</v>
      </c>
      <c r="F51" s="30">
        <v>5.36</v>
      </c>
      <c r="G51" s="30">
        <v>2.42</v>
      </c>
      <c r="H51" s="146"/>
      <c r="I51" s="146"/>
      <c r="J51" s="146"/>
      <c r="K51" s="146"/>
    </row>
    <row r="52" spans="1:12" x14ac:dyDescent="0.25">
      <c r="A52" s="152"/>
      <c r="B52" s="166" t="s">
        <v>39</v>
      </c>
      <c r="C52" s="154">
        <v>100</v>
      </c>
      <c r="D52" s="153"/>
      <c r="E52" s="153"/>
      <c r="F52" s="153"/>
      <c r="G52" s="153"/>
      <c r="H52" s="146"/>
      <c r="I52" s="146"/>
      <c r="J52" s="146"/>
      <c r="K52" s="146"/>
      <c r="L52" s="146"/>
    </row>
    <row r="53" spans="1:12" x14ac:dyDescent="0.25">
      <c r="A53" s="160"/>
      <c r="B53" s="152" t="s">
        <v>42</v>
      </c>
      <c r="C53" s="153">
        <v>50</v>
      </c>
      <c r="D53" s="153">
        <v>115</v>
      </c>
      <c r="E53" s="153">
        <v>24.6</v>
      </c>
      <c r="F53" s="153">
        <v>0.83</v>
      </c>
      <c r="G53" s="153">
        <v>3.94</v>
      </c>
    </row>
    <row r="54" spans="1:12" x14ac:dyDescent="0.25">
      <c r="A54" s="152"/>
      <c r="B54" s="195" t="s">
        <v>24</v>
      </c>
      <c r="C54" s="181">
        <v>100</v>
      </c>
      <c r="D54" s="217">
        <v>48.3</v>
      </c>
      <c r="E54" s="217">
        <v>10.9</v>
      </c>
      <c r="F54" s="217">
        <v>0</v>
      </c>
      <c r="G54" s="217">
        <v>0</v>
      </c>
    </row>
    <row r="55" spans="1:12" x14ac:dyDescent="0.25">
      <c r="A55" s="190"/>
      <c r="B55" s="41" t="s">
        <v>10</v>
      </c>
      <c r="C55" s="185"/>
      <c r="D55" s="186">
        <f>SUM(D46:D54)</f>
        <v>752.44999999999993</v>
      </c>
      <c r="E55" s="186">
        <f>SUM(E46:E54)</f>
        <v>107.51000000000002</v>
      </c>
      <c r="F55" s="186">
        <f>SUM(F46:F54)</f>
        <v>24.609999999999996</v>
      </c>
      <c r="G55" s="186">
        <f>SUM(G46:G54)</f>
        <v>29.62</v>
      </c>
    </row>
    <row r="56" spans="1:12" x14ac:dyDescent="0.25">
      <c r="B56" s="167" t="s">
        <v>20</v>
      </c>
      <c r="D56" s="196">
        <f>AVERAGE(D12,D24,D32,D44,D55)</f>
        <v>679.44999999999993</v>
      </c>
      <c r="E56" s="196">
        <f>AVERAGE(E12,E24,E32,E44,E55)</f>
        <v>99.894199999999998</v>
      </c>
      <c r="F56" s="196">
        <f>AVERAGE(F12,F24,F32,F44,F55)</f>
        <v>19.948240000000002</v>
      </c>
      <c r="G56" s="196">
        <f>AVERAGE(G12,G24,G32,G44,G55)</f>
        <v>26.686700000000002</v>
      </c>
    </row>
    <row r="57" spans="1:12" x14ac:dyDescent="0.25">
      <c r="A57" s="200" t="s">
        <v>35</v>
      </c>
      <c r="B57" s="10"/>
      <c r="C57" s="10"/>
    </row>
    <row r="58" spans="1:12" x14ac:dyDescent="0.25">
      <c r="A58" s="143" t="s">
        <v>21</v>
      </c>
      <c r="C58" s="146" t="s">
        <v>22</v>
      </c>
      <c r="D58" s="169"/>
      <c r="E58" s="169"/>
      <c r="F58" s="169"/>
      <c r="G58" s="150"/>
    </row>
  </sheetData>
  <phoneticPr fontId="6" type="noConversion"/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4"/>
  <sheetViews>
    <sheetView zoomScale="80" zoomScaleNormal="80" workbookViewId="0">
      <selection activeCell="A2" sqref="A2"/>
    </sheetView>
  </sheetViews>
  <sheetFormatPr defaultColWidth="9.28515625" defaultRowHeight="15.75" x14ac:dyDescent="0.25"/>
  <cols>
    <col min="1" max="1" width="22.5703125" style="143" customWidth="1"/>
    <col min="2" max="2" width="50.28515625" style="143" customWidth="1"/>
    <col min="3" max="3" width="11.7109375" style="143" customWidth="1"/>
    <col min="4" max="4" width="13.42578125" style="143" bestFit="1" customWidth="1"/>
    <col min="5" max="5" width="14.7109375" style="143" bestFit="1" customWidth="1"/>
    <col min="6" max="6" width="10.140625" style="143" bestFit="1" customWidth="1"/>
    <col min="7" max="7" width="10" style="143" bestFit="1" customWidth="1"/>
    <col min="8" max="11" width="9.28515625" style="143"/>
    <col min="12" max="12" width="48" style="143" customWidth="1"/>
    <col min="13" max="16384" width="9.28515625" style="143"/>
  </cols>
  <sheetData>
    <row r="1" spans="1:16" x14ac:dyDescent="0.25">
      <c r="B1" s="144"/>
    </row>
    <row r="2" spans="1:16" ht="65.25" customHeight="1" x14ac:dyDescent="0.35">
      <c r="A2" s="170" t="s">
        <v>121</v>
      </c>
      <c r="B2" s="171"/>
      <c r="C2" s="143" t="s">
        <v>45</v>
      </c>
    </row>
    <row r="3" spans="1:16" s="150" customFormat="1" ht="24" customHeight="1" x14ac:dyDescent="0.25">
      <c r="A3" s="162" t="s">
        <v>0</v>
      </c>
      <c r="B3" s="177"/>
      <c r="C3" s="178" t="s">
        <v>1</v>
      </c>
      <c r="D3" s="178" t="s">
        <v>2</v>
      </c>
      <c r="E3" s="178" t="s">
        <v>3</v>
      </c>
      <c r="F3" s="178" t="s">
        <v>4</v>
      </c>
      <c r="G3" s="178" t="s">
        <v>5</v>
      </c>
    </row>
    <row r="4" spans="1:16" x14ac:dyDescent="0.25">
      <c r="A4" s="179" t="s">
        <v>6</v>
      </c>
      <c r="B4" s="209" t="s">
        <v>84</v>
      </c>
      <c r="C4" s="322">
        <v>140</v>
      </c>
      <c r="D4" s="323">
        <v>156.80000000000001</v>
      </c>
      <c r="E4" s="323">
        <v>6.37</v>
      </c>
      <c r="F4" s="323">
        <v>8.6940000000000008</v>
      </c>
      <c r="G4" s="323">
        <v>13.09</v>
      </c>
    </row>
    <row r="5" spans="1:16" x14ac:dyDescent="0.25">
      <c r="A5" s="152"/>
      <c r="B5" s="29" t="s">
        <v>40</v>
      </c>
      <c r="C5" s="30">
        <v>70</v>
      </c>
      <c r="D5" s="30">
        <v>126</v>
      </c>
      <c r="E5" s="30">
        <v>24.01</v>
      </c>
      <c r="F5" s="30">
        <v>0.98699999999999999</v>
      </c>
      <c r="G5" s="30">
        <v>4.6500000000000004</v>
      </c>
    </row>
    <row r="6" spans="1:16" x14ac:dyDescent="0.25">
      <c r="A6" s="152"/>
      <c r="B6" s="152" t="s">
        <v>18</v>
      </c>
      <c r="C6" s="262">
        <v>70</v>
      </c>
      <c r="D6" s="262">
        <v>55.9</v>
      </c>
      <c r="E6" s="262">
        <v>11.606</v>
      </c>
      <c r="F6" s="262">
        <v>0.35</v>
      </c>
      <c r="G6" s="262">
        <v>2.0859999999999999</v>
      </c>
      <c r="I6" s="155"/>
      <c r="J6" s="155"/>
      <c r="K6" s="155"/>
      <c r="L6" s="155"/>
      <c r="M6" s="155"/>
      <c r="N6" s="155"/>
      <c r="O6" s="155"/>
      <c r="P6" s="155"/>
    </row>
    <row r="7" spans="1:16" x14ac:dyDescent="0.25">
      <c r="A7" s="160"/>
      <c r="B7" s="265" t="s">
        <v>38</v>
      </c>
      <c r="C7" s="201">
        <v>50</v>
      </c>
      <c r="D7" s="201">
        <v>32.5</v>
      </c>
      <c r="E7" s="201">
        <v>3.21</v>
      </c>
      <c r="F7" s="201">
        <v>1.76</v>
      </c>
      <c r="G7" s="201">
        <v>0.46600000000000003</v>
      </c>
      <c r="I7" s="240"/>
      <c r="J7" s="219"/>
      <c r="K7" s="219"/>
      <c r="L7" s="219"/>
      <c r="M7" s="219"/>
      <c r="N7" s="219"/>
      <c r="O7" s="155"/>
      <c r="P7" s="155"/>
    </row>
    <row r="8" spans="1:16" x14ac:dyDescent="0.25">
      <c r="A8" s="152"/>
      <c r="B8" s="265" t="s">
        <v>72</v>
      </c>
      <c r="C8" s="201">
        <v>50</v>
      </c>
      <c r="D8" s="221">
        <v>20.9</v>
      </c>
      <c r="E8" s="221">
        <v>2.35</v>
      </c>
      <c r="F8" s="221">
        <v>0.16650000000000001</v>
      </c>
      <c r="G8" s="221">
        <v>1.53</v>
      </c>
      <c r="I8" s="155"/>
      <c r="J8" s="155"/>
      <c r="K8" s="155"/>
      <c r="L8" s="155"/>
      <c r="M8" s="155"/>
      <c r="N8" s="155"/>
      <c r="O8" s="155"/>
      <c r="P8" s="155"/>
    </row>
    <row r="9" spans="1:16" x14ac:dyDescent="0.25">
      <c r="A9" s="152"/>
      <c r="B9" s="166" t="s">
        <v>8</v>
      </c>
      <c r="C9" s="153">
        <v>5</v>
      </c>
      <c r="D9" s="153">
        <v>35.25</v>
      </c>
      <c r="E9" s="153">
        <v>0.03</v>
      </c>
      <c r="F9" s="153">
        <v>3.9</v>
      </c>
      <c r="G9" s="153">
        <v>0.01</v>
      </c>
      <c r="I9" s="155"/>
      <c r="J9" s="155"/>
      <c r="K9" s="155"/>
      <c r="L9" s="155"/>
      <c r="M9" s="155"/>
      <c r="N9" s="155"/>
      <c r="O9" s="155"/>
      <c r="P9" s="155"/>
    </row>
    <row r="10" spans="1:16" x14ac:dyDescent="0.25">
      <c r="A10" s="152"/>
      <c r="B10" s="29" t="s">
        <v>9</v>
      </c>
      <c r="C10" s="30">
        <v>10</v>
      </c>
      <c r="D10" s="30">
        <v>61.1</v>
      </c>
      <c r="E10" s="30">
        <v>1.42</v>
      </c>
      <c r="F10" s="30">
        <v>5.36</v>
      </c>
      <c r="G10" s="30">
        <v>2.42</v>
      </c>
      <c r="I10" s="155"/>
      <c r="J10" s="155"/>
      <c r="K10" s="155"/>
      <c r="L10" s="155"/>
      <c r="M10" s="155"/>
      <c r="N10" s="155"/>
      <c r="O10" s="155"/>
      <c r="P10" s="155"/>
    </row>
    <row r="11" spans="1:16" x14ac:dyDescent="0.25">
      <c r="A11" s="152"/>
      <c r="B11" s="166" t="s">
        <v>39</v>
      </c>
      <c r="C11" s="154">
        <v>100</v>
      </c>
      <c r="D11" s="153"/>
      <c r="E11" s="153"/>
      <c r="F11" s="153"/>
      <c r="G11" s="153"/>
      <c r="I11" s="155"/>
      <c r="J11" s="155"/>
      <c r="K11" s="155"/>
      <c r="L11" s="155"/>
      <c r="M11" s="155"/>
      <c r="N11" s="155"/>
      <c r="O11" s="155"/>
      <c r="P11" s="155"/>
    </row>
    <row r="12" spans="1:16" x14ac:dyDescent="0.25">
      <c r="A12" s="152"/>
      <c r="B12" s="180" t="s">
        <v>42</v>
      </c>
      <c r="C12" s="181">
        <v>50</v>
      </c>
      <c r="D12" s="181">
        <v>115</v>
      </c>
      <c r="E12" s="181">
        <v>24.6</v>
      </c>
      <c r="F12" s="181">
        <v>0.83</v>
      </c>
      <c r="G12" s="181">
        <v>3.94</v>
      </c>
    </row>
    <row r="13" spans="1:16" x14ac:dyDescent="0.25">
      <c r="A13" s="182"/>
      <c r="B13" s="183" t="s">
        <v>13</v>
      </c>
      <c r="C13" s="176">
        <v>100</v>
      </c>
      <c r="D13" s="176">
        <v>46.4</v>
      </c>
      <c r="E13" s="176">
        <v>10.199999999999999</v>
      </c>
      <c r="F13" s="176">
        <v>0</v>
      </c>
      <c r="G13" s="176">
        <v>0.3</v>
      </c>
    </row>
    <row r="14" spans="1:16" x14ac:dyDescent="0.25">
      <c r="A14" s="184"/>
      <c r="B14" s="41" t="s">
        <v>10</v>
      </c>
      <c r="C14" s="185"/>
      <c r="D14" s="186">
        <f>SUM(D4:D13)</f>
        <v>649.85</v>
      </c>
      <c r="E14" s="186">
        <f>SUM(E4:E13)</f>
        <v>83.796000000000006</v>
      </c>
      <c r="F14" s="186">
        <f>SUM(F4:F13)</f>
        <v>22.047499999999999</v>
      </c>
      <c r="G14" s="186">
        <f>SUM(G4:G13)</f>
        <v>28.492000000000004</v>
      </c>
    </row>
    <row r="15" spans="1:16" s="150" customFormat="1" ht="24" customHeight="1" x14ac:dyDescent="0.25">
      <c r="A15" s="162" t="s">
        <v>11</v>
      </c>
      <c r="B15" s="177"/>
      <c r="C15" s="178" t="s">
        <v>1</v>
      </c>
      <c r="D15" s="178" t="s">
        <v>2</v>
      </c>
      <c r="E15" s="178" t="s">
        <v>3</v>
      </c>
      <c r="F15" s="178" t="s">
        <v>4</v>
      </c>
      <c r="G15" s="178" t="s">
        <v>5</v>
      </c>
    </row>
    <row r="16" spans="1:16" x14ac:dyDescent="0.25">
      <c r="A16" s="179" t="s">
        <v>6</v>
      </c>
      <c r="B16" s="325" t="s">
        <v>86</v>
      </c>
      <c r="C16" s="246">
        <v>50</v>
      </c>
      <c r="D16" s="77">
        <v>107</v>
      </c>
      <c r="E16" s="77">
        <v>4.6399999999999997</v>
      </c>
      <c r="F16" s="77">
        <v>5.9</v>
      </c>
      <c r="G16" s="77">
        <v>8.65</v>
      </c>
      <c r="K16" s="235"/>
      <c r="L16" s="215"/>
      <c r="M16" s="219"/>
      <c r="N16" s="219"/>
      <c r="O16" s="219"/>
      <c r="P16" s="219"/>
    </row>
    <row r="17" spans="1:16" x14ac:dyDescent="0.25">
      <c r="A17" s="179"/>
      <c r="B17" s="152" t="s">
        <v>43</v>
      </c>
      <c r="C17" s="262">
        <v>70</v>
      </c>
      <c r="D17" s="232">
        <v>45.65</v>
      </c>
      <c r="E17" s="232">
        <v>7.05</v>
      </c>
      <c r="F17" s="232">
        <v>1.32</v>
      </c>
      <c r="G17" s="232">
        <v>1.17</v>
      </c>
      <c r="O17" s="237"/>
      <c r="P17" s="237"/>
    </row>
    <row r="18" spans="1:16" x14ac:dyDescent="0.25">
      <c r="A18" s="207"/>
      <c r="B18" s="166" t="s">
        <v>23</v>
      </c>
      <c r="C18" s="153">
        <v>70</v>
      </c>
      <c r="D18" s="153">
        <v>91</v>
      </c>
      <c r="E18" s="153">
        <v>20.16</v>
      </c>
      <c r="F18" s="153">
        <v>0.18</v>
      </c>
      <c r="G18" s="153">
        <v>2.0699999999999998</v>
      </c>
      <c r="K18" s="236"/>
      <c r="L18" s="237"/>
      <c r="M18" s="237"/>
      <c r="N18" s="237"/>
      <c r="O18" s="237"/>
      <c r="P18" s="237"/>
    </row>
    <row r="19" spans="1:16" x14ac:dyDescent="0.25">
      <c r="A19" s="151"/>
      <c r="B19" s="251" t="s">
        <v>44</v>
      </c>
      <c r="C19" s="208">
        <v>50</v>
      </c>
      <c r="D19" s="208">
        <v>73.77</v>
      </c>
      <c r="E19" s="208">
        <v>5.59</v>
      </c>
      <c r="F19" s="208">
        <v>4.76</v>
      </c>
      <c r="G19" s="208">
        <v>2.21</v>
      </c>
      <c r="K19" s="236"/>
      <c r="L19" s="237"/>
      <c r="M19" s="237"/>
      <c r="N19" s="237"/>
      <c r="O19" s="237"/>
      <c r="P19" s="237"/>
    </row>
    <row r="20" spans="1:16" x14ac:dyDescent="0.25">
      <c r="A20" s="151"/>
      <c r="B20" s="265" t="s">
        <v>76</v>
      </c>
      <c r="C20" s="208">
        <v>50</v>
      </c>
      <c r="D20" s="208">
        <v>9.85</v>
      </c>
      <c r="E20" s="208">
        <v>1.1000000000000001</v>
      </c>
      <c r="F20" s="208">
        <v>0.157</v>
      </c>
      <c r="G20" s="208">
        <v>0.75</v>
      </c>
      <c r="K20" s="236"/>
      <c r="L20" s="237"/>
      <c r="M20" s="237"/>
      <c r="N20" s="237"/>
      <c r="O20" s="237"/>
      <c r="P20" s="237"/>
    </row>
    <row r="21" spans="1:16" x14ac:dyDescent="0.25">
      <c r="A21" s="151"/>
      <c r="B21" s="265" t="s">
        <v>77</v>
      </c>
      <c r="C21" s="266">
        <v>50</v>
      </c>
      <c r="D21" s="266">
        <v>38.6</v>
      </c>
      <c r="E21" s="266">
        <v>1.335</v>
      </c>
      <c r="F21" s="266">
        <v>6.6500000000000004E-2</v>
      </c>
      <c r="G21" s="266">
        <v>0.4</v>
      </c>
      <c r="K21" s="236"/>
      <c r="L21" s="237"/>
      <c r="M21" s="237"/>
      <c r="N21" s="237"/>
      <c r="O21" s="237"/>
      <c r="P21" s="237"/>
    </row>
    <row r="22" spans="1:16" x14ac:dyDescent="0.25">
      <c r="A22" s="151"/>
      <c r="B22" s="251" t="s">
        <v>8</v>
      </c>
      <c r="C22" s="208">
        <v>5</v>
      </c>
      <c r="D22" s="208">
        <v>35.25</v>
      </c>
      <c r="E22" s="208">
        <v>0.03</v>
      </c>
      <c r="F22" s="208">
        <v>3.9</v>
      </c>
      <c r="G22" s="208">
        <v>0.01</v>
      </c>
      <c r="K22" s="236"/>
      <c r="L22" s="237"/>
      <c r="M22" s="237"/>
      <c r="N22" s="237"/>
      <c r="O22" s="237"/>
      <c r="P22" s="237"/>
    </row>
    <row r="23" spans="1:16" x14ac:dyDescent="0.25">
      <c r="A23" s="151"/>
      <c r="B23" s="29" t="s">
        <v>9</v>
      </c>
      <c r="C23" s="30">
        <v>10</v>
      </c>
      <c r="D23" s="30">
        <v>61.1</v>
      </c>
      <c r="E23" s="30">
        <v>1.42</v>
      </c>
      <c r="F23" s="30">
        <v>5.36</v>
      </c>
      <c r="G23" s="30">
        <v>2.42</v>
      </c>
      <c r="K23" s="236"/>
      <c r="L23" s="237"/>
      <c r="M23" s="237"/>
      <c r="N23" s="237"/>
      <c r="O23" s="237"/>
      <c r="P23" s="237"/>
    </row>
    <row r="24" spans="1:16" x14ac:dyDescent="0.25">
      <c r="A24" s="179"/>
      <c r="B24" s="265" t="s">
        <v>12</v>
      </c>
      <c r="C24" s="267">
        <v>100</v>
      </c>
      <c r="D24" s="208"/>
      <c r="E24" s="208"/>
      <c r="F24" s="208"/>
      <c r="G24" s="208"/>
      <c r="K24" s="159"/>
      <c r="L24" s="238"/>
      <c r="M24" s="215"/>
      <c r="N24" s="215"/>
      <c r="O24" s="215"/>
      <c r="P24" s="215"/>
    </row>
    <row r="25" spans="1:16" x14ac:dyDescent="0.25">
      <c r="A25" s="187"/>
      <c r="B25" s="152" t="s">
        <v>52</v>
      </c>
      <c r="C25" s="208">
        <v>50</v>
      </c>
      <c r="D25" s="208">
        <v>115</v>
      </c>
      <c r="E25" s="208">
        <v>24.6</v>
      </c>
      <c r="F25" s="208">
        <v>0.83</v>
      </c>
      <c r="G25" s="208">
        <v>3.94</v>
      </c>
      <c r="K25" s="159"/>
      <c r="L25" s="215"/>
      <c r="M25" s="215"/>
      <c r="N25" s="215"/>
      <c r="O25" s="215"/>
      <c r="P25" s="215"/>
    </row>
    <row r="26" spans="1:16" x14ac:dyDescent="0.25">
      <c r="A26" s="183"/>
      <c r="B26" s="251" t="s">
        <v>53</v>
      </c>
      <c r="C26" s="208">
        <v>100</v>
      </c>
      <c r="D26" s="208">
        <v>35.6</v>
      </c>
      <c r="E26" s="208">
        <v>6.22</v>
      </c>
      <c r="F26" s="208">
        <v>0.1</v>
      </c>
      <c r="G26" s="208">
        <v>1.1000000000000001</v>
      </c>
      <c r="K26" s="159"/>
      <c r="L26" s="215"/>
      <c r="M26" s="215"/>
      <c r="N26" s="215"/>
      <c r="O26" s="215"/>
      <c r="P26" s="215"/>
    </row>
    <row r="27" spans="1:16" x14ac:dyDescent="0.25">
      <c r="A27" s="188"/>
      <c r="B27" s="41" t="s">
        <v>10</v>
      </c>
      <c r="C27" s="185"/>
      <c r="D27" s="186">
        <f>SUM(D16:D26)</f>
        <v>612.82000000000005</v>
      </c>
      <c r="E27" s="186">
        <f>SUM(E16:E26)</f>
        <v>72.14500000000001</v>
      </c>
      <c r="F27" s="186">
        <f>SUM(F16:F26)</f>
        <v>22.573499999999999</v>
      </c>
      <c r="G27" s="186">
        <f>SUM(G16:G26)</f>
        <v>22.720000000000002</v>
      </c>
    </row>
    <row r="28" spans="1:16" s="150" customFormat="1" ht="24" customHeight="1" x14ac:dyDescent="0.25">
      <c r="A28" s="162" t="s">
        <v>14</v>
      </c>
      <c r="B28" s="177"/>
      <c r="C28" s="178" t="s">
        <v>1</v>
      </c>
      <c r="D28" s="178" t="s">
        <v>2</v>
      </c>
      <c r="E28" s="178" t="s">
        <v>3</v>
      </c>
      <c r="F28" s="178" t="s">
        <v>4</v>
      </c>
      <c r="G28" s="178" t="s">
        <v>5</v>
      </c>
    </row>
    <row r="29" spans="1:16" ht="17.25" customHeight="1" x14ac:dyDescent="0.25">
      <c r="A29" s="179" t="s">
        <v>6</v>
      </c>
      <c r="B29" s="315" t="s">
        <v>118</v>
      </c>
      <c r="C29" s="316">
        <v>250</v>
      </c>
      <c r="D29" s="317">
        <v>187.75</v>
      </c>
      <c r="E29" s="317">
        <v>14.225</v>
      </c>
      <c r="F29" s="317">
        <v>9.6750000000000007</v>
      </c>
      <c r="G29" s="317">
        <v>8.5749999999999993</v>
      </c>
    </row>
    <row r="30" spans="1:16" ht="17.25" customHeight="1" x14ac:dyDescent="0.25">
      <c r="A30" s="207"/>
      <c r="B30" s="39" t="s">
        <v>37</v>
      </c>
      <c r="C30" s="60">
        <v>10</v>
      </c>
      <c r="D30" s="60">
        <v>22.2</v>
      </c>
      <c r="E30" s="60">
        <v>0.38</v>
      </c>
      <c r="F30" s="60">
        <v>2.15</v>
      </c>
      <c r="G30" s="60">
        <v>0.33</v>
      </c>
    </row>
    <row r="31" spans="1:16" x14ac:dyDescent="0.25">
      <c r="A31" s="152"/>
      <c r="B31" s="324" t="s">
        <v>73</v>
      </c>
      <c r="C31" s="317">
        <v>160</v>
      </c>
      <c r="D31" s="317">
        <v>291.2</v>
      </c>
      <c r="E31" s="317">
        <v>43.84</v>
      </c>
      <c r="F31" s="317">
        <v>6.86</v>
      </c>
      <c r="G31" s="317">
        <v>7.8559999999999999</v>
      </c>
    </row>
    <row r="32" spans="1:16" x14ac:dyDescent="0.25">
      <c r="A32" s="152"/>
      <c r="B32" s="166" t="s">
        <v>39</v>
      </c>
      <c r="C32" s="154">
        <v>100</v>
      </c>
      <c r="D32" s="153"/>
      <c r="E32" s="153"/>
      <c r="F32" s="153"/>
      <c r="G32" s="153"/>
    </row>
    <row r="33" spans="1:7" s="150" customFormat="1" x14ac:dyDescent="0.25">
      <c r="A33" s="152"/>
      <c r="B33" s="180" t="s">
        <v>42</v>
      </c>
      <c r="C33" s="181">
        <v>50</v>
      </c>
      <c r="D33" s="181">
        <v>115</v>
      </c>
      <c r="E33" s="181">
        <v>24.6</v>
      </c>
      <c r="F33" s="181">
        <v>0.83</v>
      </c>
      <c r="G33" s="181">
        <v>3.94</v>
      </c>
    </row>
    <row r="34" spans="1:7" x14ac:dyDescent="0.25">
      <c r="A34" s="152"/>
      <c r="B34" s="183" t="s">
        <v>25</v>
      </c>
      <c r="C34" s="176">
        <v>100</v>
      </c>
      <c r="D34" s="176">
        <v>32.4</v>
      </c>
      <c r="E34" s="176">
        <v>5.6</v>
      </c>
      <c r="F34" s="176">
        <v>0.2</v>
      </c>
      <c r="G34" s="176">
        <v>0.6</v>
      </c>
    </row>
    <row r="35" spans="1:7" x14ac:dyDescent="0.25">
      <c r="A35" s="188"/>
      <c r="B35" s="41" t="s">
        <v>10</v>
      </c>
      <c r="C35" s="185"/>
      <c r="D35" s="186">
        <f>SUM(D29:D34)</f>
        <v>648.54999999999995</v>
      </c>
      <c r="E35" s="186">
        <f>SUM(E29:E34)</f>
        <v>88.64500000000001</v>
      </c>
      <c r="F35" s="186">
        <f>SUM(F29:F34)</f>
        <v>19.715</v>
      </c>
      <c r="G35" s="186">
        <f>SUM(G29:G34)</f>
        <v>21.301000000000002</v>
      </c>
    </row>
    <row r="36" spans="1:7" s="150" customFormat="1" ht="24" customHeight="1" x14ac:dyDescent="0.25">
      <c r="A36" s="259" t="s">
        <v>15</v>
      </c>
      <c r="B36" s="177"/>
      <c r="C36" s="260" t="s">
        <v>1</v>
      </c>
      <c r="D36" s="260" t="s">
        <v>2</v>
      </c>
      <c r="E36" s="260" t="s">
        <v>3</v>
      </c>
      <c r="F36" s="260" t="s">
        <v>4</v>
      </c>
      <c r="G36" s="260" t="s">
        <v>5</v>
      </c>
    </row>
    <row r="37" spans="1:7" s="150" customFormat="1" x14ac:dyDescent="0.25">
      <c r="A37" s="151" t="s">
        <v>6</v>
      </c>
      <c r="B37" s="251" t="s">
        <v>87</v>
      </c>
      <c r="C37" s="233">
        <v>140</v>
      </c>
      <c r="D37" s="233">
        <v>134.54</v>
      </c>
      <c r="E37" s="233">
        <v>15.82</v>
      </c>
      <c r="F37" s="233">
        <v>7.5039999999999996</v>
      </c>
      <c r="G37" s="233">
        <v>7.1959999999999997</v>
      </c>
    </row>
    <row r="38" spans="1:7" x14ac:dyDescent="0.25">
      <c r="A38" s="160"/>
      <c r="B38" s="29" t="s">
        <v>40</v>
      </c>
      <c r="C38" s="30">
        <v>70</v>
      </c>
      <c r="D38" s="30">
        <v>126</v>
      </c>
      <c r="E38" s="30">
        <v>24.01</v>
      </c>
      <c r="F38" s="30">
        <v>0.98699999999999999</v>
      </c>
      <c r="G38" s="30">
        <v>4.6500000000000004</v>
      </c>
    </row>
    <row r="39" spans="1:7" x14ac:dyDescent="0.25">
      <c r="A39" s="152"/>
      <c r="B39" s="32" t="s">
        <v>93</v>
      </c>
      <c r="C39" s="47">
        <v>70</v>
      </c>
      <c r="D39" s="47">
        <v>84.7</v>
      </c>
      <c r="E39" s="47">
        <v>19.04</v>
      </c>
      <c r="F39" s="47">
        <v>0.50539999999999996</v>
      </c>
      <c r="G39" s="47">
        <v>2.891</v>
      </c>
    </row>
    <row r="40" spans="1:7" x14ac:dyDescent="0.25">
      <c r="A40" s="152"/>
      <c r="B40" s="152" t="s">
        <v>46</v>
      </c>
      <c r="C40" s="262">
        <v>50</v>
      </c>
      <c r="D40" s="262">
        <v>27.5</v>
      </c>
      <c r="E40" s="262">
        <v>4.88</v>
      </c>
      <c r="F40" s="262">
        <v>1.03</v>
      </c>
      <c r="G40" s="262">
        <v>0.41</v>
      </c>
    </row>
    <row r="41" spans="1:7" x14ac:dyDescent="0.25">
      <c r="A41" s="152"/>
      <c r="B41" s="152" t="s">
        <v>119</v>
      </c>
      <c r="C41" s="262">
        <v>50</v>
      </c>
      <c r="D41" s="232">
        <v>33.65</v>
      </c>
      <c r="E41" s="232">
        <v>5.25</v>
      </c>
      <c r="F41" s="232">
        <v>0.18</v>
      </c>
      <c r="G41" s="232">
        <v>2.125</v>
      </c>
    </row>
    <row r="42" spans="1:7" x14ac:dyDescent="0.25">
      <c r="A42" s="152"/>
      <c r="B42" s="152" t="s">
        <v>8</v>
      </c>
      <c r="C42" s="262">
        <v>5</v>
      </c>
      <c r="D42" s="262">
        <v>35.25</v>
      </c>
      <c r="E42" s="262">
        <v>0.03</v>
      </c>
      <c r="F42" s="262">
        <v>3.9</v>
      </c>
      <c r="G42" s="262">
        <v>0.01</v>
      </c>
    </row>
    <row r="43" spans="1:7" x14ac:dyDescent="0.25">
      <c r="A43" s="152"/>
      <c r="B43" s="59" t="s">
        <v>9</v>
      </c>
      <c r="C43" s="246">
        <v>10</v>
      </c>
      <c r="D43" s="246">
        <v>61.1</v>
      </c>
      <c r="E43" s="246">
        <v>1.42</v>
      </c>
      <c r="F43" s="246">
        <v>5.36</v>
      </c>
      <c r="G43" s="246">
        <v>2.42</v>
      </c>
    </row>
    <row r="44" spans="1:7" x14ac:dyDescent="0.25">
      <c r="A44" s="152"/>
      <c r="B44" s="152" t="s">
        <v>39</v>
      </c>
      <c r="C44" s="263">
        <v>100</v>
      </c>
      <c r="D44" s="262"/>
      <c r="E44" s="262"/>
      <c r="F44" s="262"/>
      <c r="G44" s="262"/>
    </row>
    <row r="45" spans="1:7" x14ac:dyDescent="0.25">
      <c r="A45" s="152"/>
      <c r="B45" s="152" t="s">
        <v>42</v>
      </c>
      <c r="C45" s="262">
        <v>50</v>
      </c>
      <c r="D45" s="262">
        <v>115</v>
      </c>
      <c r="E45" s="262">
        <v>24.6</v>
      </c>
      <c r="F45" s="262">
        <v>0.83</v>
      </c>
      <c r="G45" s="262">
        <v>3.94</v>
      </c>
    </row>
    <row r="46" spans="1:7" x14ac:dyDescent="0.25">
      <c r="A46" s="152"/>
      <c r="B46" s="264" t="s">
        <v>16</v>
      </c>
      <c r="C46" s="262">
        <v>100</v>
      </c>
      <c r="D46" s="262">
        <v>48.3</v>
      </c>
      <c r="E46" s="262">
        <v>10.9</v>
      </c>
      <c r="F46" s="262">
        <v>0</v>
      </c>
      <c r="G46" s="262">
        <v>0</v>
      </c>
    </row>
    <row r="47" spans="1:7" x14ac:dyDescent="0.25">
      <c r="A47" s="261"/>
      <c r="B47" s="255" t="s">
        <v>10</v>
      </c>
      <c r="C47" s="256"/>
      <c r="D47" s="257">
        <f>SUM(D37:D46)</f>
        <v>666.04</v>
      </c>
      <c r="E47" s="257">
        <f t="shared" ref="E47:G47" si="0">SUM(E37:E46)</f>
        <v>105.95000000000002</v>
      </c>
      <c r="F47" s="257">
        <f t="shared" si="0"/>
        <v>20.296399999999998</v>
      </c>
      <c r="G47" s="257">
        <f t="shared" si="0"/>
        <v>23.641999999999999</v>
      </c>
    </row>
    <row r="48" spans="1:7" s="150" customFormat="1" ht="24" customHeight="1" x14ac:dyDescent="0.25">
      <c r="A48" s="162" t="s">
        <v>17</v>
      </c>
      <c r="B48" s="177"/>
      <c r="C48" s="178" t="s">
        <v>1</v>
      </c>
      <c r="D48" s="178" t="s">
        <v>2</v>
      </c>
      <c r="E48" s="178" t="s">
        <v>3</v>
      </c>
      <c r="F48" s="178" t="s">
        <v>4</v>
      </c>
      <c r="G48" s="178" t="s">
        <v>5</v>
      </c>
    </row>
    <row r="49" spans="1:16" x14ac:dyDescent="0.25">
      <c r="A49" s="179" t="s">
        <v>6</v>
      </c>
      <c r="B49" s="166" t="s">
        <v>120</v>
      </c>
      <c r="C49" s="153">
        <v>250</v>
      </c>
      <c r="D49" s="174">
        <v>245.75</v>
      </c>
      <c r="E49" s="174">
        <v>39.75</v>
      </c>
      <c r="F49" s="174">
        <v>3.9249999999999998</v>
      </c>
      <c r="G49" s="174">
        <v>10.125</v>
      </c>
    </row>
    <row r="50" spans="1:16" x14ac:dyDescent="0.25">
      <c r="A50" s="152"/>
      <c r="B50" s="315" t="s">
        <v>67</v>
      </c>
      <c r="C50" s="316">
        <v>50</v>
      </c>
      <c r="D50" s="317">
        <v>63</v>
      </c>
      <c r="E50" s="317">
        <v>7.35</v>
      </c>
      <c r="F50" s="317">
        <v>3.18</v>
      </c>
      <c r="G50" s="317">
        <v>1.23</v>
      </c>
    </row>
    <row r="51" spans="1:16" x14ac:dyDescent="0.25">
      <c r="A51" s="152"/>
      <c r="B51" s="315" t="s">
        <v>74</v>
      </c>
      <c r="C51" s="316">
        <v>50</v>
      </c>
      <c r="D51" s="317">
        <v>42.2</v>
      </c>
      <c r="E51" s="317">
        <v>7.2</v>
      </c>
      <c r="F51" s="317">
        <v>1.385</v>
      </c>
      <c r="G51" s="317">
        <v>0.62</v>
      </c>
    </row>
    <row r="52" spans="1:16" x14ac:dyDescent="0.25">
      <c r="A52" s="152"/>
      <c r="B52" s="166" t="s">
        <v>85</v>
      </c>
      <c r="C52" s="153">
        <v>50</v>
      </c>
      <c r="D52" s="232">
        <v>18.5</v>
      </c>
      <c r="E52" s="232">
        <v>2.44</v>
      </c>
      <c r="F52" s="232">
        <v>0.505</v>
      </c>
      <c r="G52" s="232">
        <v>0.55000000000000004</v>
      </c>
      <c r="H52" s="146"/>
      <c r="I52" s="146"/>
      <c r="J52" s="146"/>
      <c r="K52" s="146"/>
    </row>
    <row r="53" spans="1:16" x14ac:dyDescent="0.25">
      <c r="A53" s="152"/>
      <c r="B53" s="166" t="s">
        <v>75</v>
      </c>
      <c r="C53" s="153">
        <v>50</v>
      </c>
      <c r="D53" s="174">
        <v>59</v>
      </c>
      <c r="E53" s="174">
        <v>6.5</v>
      </c>
      <c r="F53" s="174">
        <v>1.9750000000000001</v>
      </c>
      <c r="G53" s="174">
        <v>2.86</v>
      </c>
      <c r="H53" s="146"/>
      <c r="I53" s="146"/>
      <c r="J53" s="146"/>
      <c r="K53" s="146"/>
      <c r="L53" s="146"/>
    </row>
    <row r="54" spans="1:16" x14ac:dyDescent="0.25">
      <c r="A54" s="152"/>
      <c r="B54" s="166" t="s">
        <v>8</v>
      </c>
      <c r="C54" s="153">
        <v>5</v>
      </c>
      <c r="D54" s="153">
        <v>35.25</v>
      </c>
      <c r="E54" s="153">
        <v>0.03</v>
      </c>
      <c r="F54" s="153">
        <v>3.9</v>
      </c>
      <c r="G54" s="153">
        <v>0.01</v>
      </c>
      <c r="H54" s="146"/>
      <c r="I54" s="146"/>
      <c r="J54" s="146"/>
      <c r="K54" s="146"/>
      <c r="L54" s="146"/>
    </row>
    <row r="55" spans="1:16" x14ac:dyDescent="0.25">
      <c r="A55" s="152"/>
      <c r="B55" s="29" t="s">
        <v>9</v>
      </c>
      <c r="C55" s="30">
        <v>10</v>
      </c>
      <c r="D55" s="30">
        <v>61.1</v>
      </c>
      <c r="E55" s="30">
        <v>1.42</v>
      </c>
      <c r="F55" s="30">
        <v>5.36</v>
      </c>
      <c r="G55" s="30">
        <v>2.42</v>
      </c>
      <c r="H55" s="146"/>
      <c r="I55" s="146"/>
      <c r="J55" s="146"/>
      <c r="K55" s="146"/>
      <c r="L55" s="146"/>
    </row>
    <row r="56" spans="1:16" x14ac:dyDescent="0.25">
      <c r="A56" s="152"/>
      <c r="B56" s="166" t="s">
        <v>39</v>
      </c>
      <c r="C56" s="154">
        <v>100</v>
      </c>
      <c r="D56" s="153"/>
      <c r="E56" s="153"/>
      <c r="F56" s="153"/>
      <c r="G56" s="153"/>
    </row>
    <row r="57" spans="1:16" x14ac:dyDescent="0.25">
      <c r="A57" s="234"/>
      <c r="B57" s="29" t="s">
        <v>48</v>
      </c>
      <c r="C57" s="30">
        <v>200</v>
      </c>
      <c r="D57" s="30">
        <v>235.41</v>
      </c>
      <c r="E57" s="30">
        <v>35.909999999999997</v>
      </c>
      <c r="F57" s="30">
        <v>8.1263000000000005</v>
      </c>
      <c r="G57" s="30">
        <v>6.7564000000000002</v>
      </c>
    </row>
    <row r="58" spans="1:16" x14ac:dyDescent="0.25">
      <c r="A58" s="187"/>
      <c r="B58" s="180" t="s">
        <v>42</v>
      </c>
      <c r="C58" s="181">
        <v>50</v>
      </c>
      <c r="D58" s="181">
        <v>115</v>
      </c>
      <c r="E58" s="181">
        <v>24.6</v>
      </c>
      <c r="F58" s="181">
        <v>0.83</v>
      </c>
      <c r="G58" s="181">
        <v>3.94</v>
      </c>
    </row>
    <row r="59" spans="1:16" x14ac:dyDescent="0.25">
      <c r="A59" s="191"/>
      <c r="B59" s="183" t="s">
        <v>13</v>
      </c>
      <c r="C59" s="248">
        <v>100</v>
      </c>
      <c r="D59" s="206">
        <v>46.38</v>
      </c>
      <c r="E59" s="250">
        <v>10.199999999999999</v>
      </c>
      <c r="F59" s="250">
        <v>0</v>
      </c>
      <c r="G59" s="250">
        <v>0.3</v>
      </c>
    </row>
    <row r="60" spans="1:16" x14ac:dyDescent="0.25">
      <c r="A60" s="192"/>
      <c r="B60" s="41" t="s">
        <v>10</v>
      </c>
      <c r="C60" s="185"/>
      <c r="D60" s="249">
        <f>SUM(D49:D59)</f>
        <v>921.58999999999992</v>
      </c>
      <c r="E60" s="249">
        <f>SUM(E49:E59)</f>
        <v>135.39999999999998</v>
      </c>
      <c r="F60" s="249">
        <f>SUM(F49:F59)</f>
        <v>29.186299999999999</v>
      </c>
      <c r="G60" s="249">
        <f>SUM(G49:G59)</f>
        <v>28.811399999999999</v>
      </c>
    </row>
    <row r="61" spans="1:16" x14ac:dyDescent="0.25">
      <c r="B61" s="167" t="s">
        <v>20</v>
      </c>
      <c r="D61" s="168">
        <f>AVERAGE(D14,D27,D35,D47,D60)</f>
        <v>699.7700000000001</v>
      </c>
      <c r="E61" s="168">
        <f>AVERAGE(E14,E27,E35,E47,E60)</f>
        <v>97.187200000000004</v>
      </c>
      <c r="F61" s="168">
        <f>AVERAGE(F14,F27,F35,F47,F60)</f>
        <v>22.763739999999999</v>
      </c>
      <c r="G61" s="168">
        <f>AVERAGE(G14,G27,G35,G47,G60)</f>
        <v>24.993279999999999</v>
      </c>
    </row>
    <row r="62" spans="1:16" x14ac:dyDescent="0.25">
      <c r="A62" s="200" t="s">
        <v>35</v>
      </c>
      <c r="B62" s="10"/>
      <c r="C62" s="10"/>
    </row>
    <row r="63" spans="1:16" x14ac:dyDescent="0.25">
      <c r="A63" s="143" t="s">
        <v>21</v>
      </c>
      <c r="C63" s="146" t="s">
        <v>22</v>
      </c>
      <c r="D63" s="169"/>
      <c r="E63" s="169"/>
      <c r="F63" s="169"/>
      <c r="G63" s="150"/>
    </row>
    <row r="64" spans="1:16" x14ac:dyDescent="0.25">
      <c r="K64" s="31"/>
      <c r="L64" s="13"/>
      <c r="M64" s="13"/>
      <c r="N64" s="13"/>
      <c r="O64" s="13"/>
      <c r="P64" s="13"/>
    </row>
  </sheetData>
  <pageMargins left="0.7" right="0.7" top="0.75" bottom="0.75" header="0.3" footer="0.3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B31B-FE61-44F2-825F-EC0399D33844}">
  <sheetPr>
    <pageSetUpPr fitToPage="1"/>
  </sheetPr>
  <dimension ref="A1:L65"/>
  <sheetViews>
    <sheetView zoomScaleNormal="100" workbookViewId="0">
      <selection activeCell="N13" sqref="N13"/>
    </sheetView>
  </sheetViews>
  <sheetFormatPr defaultColWidth="9.28515625" defaultRowHeight="15.75" x14ac:dyDescent="0.25"/>
  <cols>
    <col min="1" max="1" width="11.42578125" style="143" customWidth="1"/>
    <col min="2" max="2" width="45.42578125" style="143" customWidth="1"/>
    <col min="3" max="3" width="12.28515625" style="143" customWidth="1"/>
    <col min="4" max="4" width="13.42578125" style="143" bestFit="1" customWidth="1"/>
    <col min="5" max="5" width="14.7109375" style="143" bestFit="1" customWidth="1"/>
    <col min="6" max="6" width="10.140625" style="143" bestFit="1" customWidth="1"/>
    <col min="7" max="7" width="10" style="143" bestFit="1" customWidth="1"/>
    <col min="8" max="16384" width="9.28515625" style="143"/>
  </cols>
  <sheetData>
    <row r="1" spans="1:11" x14ac:dyDescent="0.25">
      <c r="B1" s="144"/>
    </row>
    <row r="2" spans="1:11" ht="48.75" customHeight="1" x14ac:dyDescent="0.35">
      <c r="A2" s="170" t="str">
        <f>'[1]Teine 2'!A2</f>
        <v>Koolilõuna 08.01-12.01.2024</v>
      </c>
      <c r="B2" s="171"/>
      <c r="C2" s="10" t="s">
        <v>45</v>
      </c>
      <c r="D2" s="12"/>
    </row>
    <row r="3" spans="1:11" s="150" customFormat="1" ht="24" customHeight="1" x14ac:dyDescent="0.25">
      <c r="A3" s="147" t="s">
        <v>0</v>
      </c>
      <c r="B3" s="148"/>
      <c r="C3" s="149" t="s">
        <v>1</v>
      </c>
      <c r="D3" s="149" t="s">
        <v>2</v>
      </c>
      <c r="E3" s="149" t="s">
        <v>3</v>
      </c>
      <c r="F3" s="149" t="s">
        <v>4</v>
      </c>
      <c r="G3" s="149" t="s">
        <v>5</v>
      </c>
    </row>
    <row r="4" spans="1:11" x14ac:dyDescent="0.25">
      <c r="A4" s="151" t="s">
        <v>6</v>
      </c>
      <c r="B4" s="241" t="str">
        <f>'Teine 2'!B4</f>
        <v>Böfstrooganov (G, L)</v>
      </c>
      <c r="C4" s="268">
        <v>120</v>
      </c>
      <c r="D4" s="266">
        <f>C4*'Teine 2'!D4/'Teine 2'!C4</f>
        <v>201.87428571428572</v>
      </c>
      <c r="E4" s="266">
        <f>D4*'Teine 2'!E4/'Teine 2'!D4</f>
        <v>13.508571428571429</v>
      </c>
      <c r="F4" s="266">
        <f>E4*'Teine 2'!F4/'Teine 2'!E4</f>
        <v>14.485714285714284</v>
      </c>
      <c r="G4" s="266">
        <f>F4*'Teine 2'!G4/'Teine 2'!F4</f>
        <v>8.4428571428571431</v>
      </c>
    </row>
    <row r="5" spans="1:11" x14ac:dyDescent="0.25">
      <c r="A5" s="152"/>
      <c r="B5" s="241" t="str">
        <f>'Teine 2'!B5</f>
        <v>Täisterapasta/pasta (G)</v>
      </c>
      <c r="C5" s="208">
        <v>70</v>
      </c>
      <c r="D5" s="266">
        <f>C5*'Teine 2'!D5/'Teine 2'!C5</f>
        <v>126</v>
      </c>
      <c r="E5" s="266">
        <f>D5*'Teine 2'!E5/'Teine 2'!D5</f>
        <v>24.01</v>
      </c>
      <c r="F5" s="266">
        <f>E5*'Teine 2'!F5/'Teine 2'!E5</f>
        <v>0.98699999999999999</v>
      </c>
      <c r="G5" s="266">
        <f>F5*'Teine 2'!G5/'Teine 2'!F5</f>
        <v>4.6500000000000004</v>
      </c>
    </row>
    <row r="6" spans="1:11" x14ac:dyDescent="0.25">
      <c r="A6" s="152"/>
      <c r="B6" s="241" t="str">
        <f>'Teine 2'!B6</f>
        <v>Tatar, aurutatud</v>
      </c>
      <c r="C6" s="266">
        <v>70</v>
      </c>
      <c r="D6" s="266">
        <f>C6*'Teine 2'!D6/'Teine 2'!C6</f>
        <v>91</v>
      </c>
      <c r="E6" s="266">
        <f>D6*'Teine 2'!E6/'Teine 2'!D6</f>
        <v>20.16</v>
      </c>
      <c r="F6" s="266">
        <f>E6*'Teine 2'!F6/'Teine 2'!E6</f>
        <v>0.18</v>
      </c>
      <c r="G6" s="266">
        <f>F6*'Teine 2'!G6/'Teine 2'!F6</f>
        <v>2.0699999999999998</v>
      </c>
    </row>
    <row r="7" spans="1:11" x14ac:dyDescent="0.25">
      <c r="A7" s="152"/>
      <c r="B7" s="241" t="str">
        <f>'Teine 2'!B7</f>
        <v>Kapsa-maisi-paprikasalat</v>
      </c>
      <c r="C7" s="266">
        <v>50</v>
      </c>
      <c r="D7" s="266">
        <f>C7*'Teine 2'!D7/'Teine 2'!C7</f>
        <v>33.200000000000003</v>
      </c>
      <c r="E7" s="266">
        <f>D7*'Teine 2'!E7/'Teine 2'!D7</f>
        <v>3.9750000000000005</v>
      </c>
      <c r="F7" s="266">
        <f>E7*'Teine 2'!F7/'Teine 2'!E7</f>
        <v>1.3700000000000003</v>
      </c>
      <c r="G7" s="266">
        <f>F7*'Teine 2'!G7/'Teine 2'!F7</f>
        <v>0.75500000000000023</v>
      </c>
    </row>
    <row r="8" spans="1:11" x14ac:dyDescent="0.25">
      <c r="A8" s="152"/>
      <c r="B8" s="241" t="str">
        <f>'Teine 2'!B8</f>
        <v>Porgand, hernes, redis</v>
      </c>
      <c r="C8" s="266">
        <v>50</v>
      </c>
      <c r="D8" s="266">
        <f>C8*'Teine 2'!D8/'Teine 2'!C8</f>
        <v>37.549999999999997</v>
      </c>
      <c r="E8" s="266">
        <f>D8*'Teine 2'!E8/'Teine 2'!D8</f>
        <v>6.8</v>
      </c>
      <c r="F8" s="266">
        <f>E8*'Teine 2'!F8/'Teine 2'!E8</f>
        <v>0.15</v>
      </c>
      <c r="G8" s="266">
        <f>F8*'Teine 2'!G8/'Teine 2'!F8</f>
        <v>1.345</v>
      </c>
    </row>
    <row r="9" spans="1:11" x14ac:dyDescent="0.25">
      <c r="A9" s="152"/>
      <c r="B9" s="241" t="str">
        <f>'Teine 2'!B9</f>
        <v>Salatikaste</v>
      </c>
      <c r="C9" s="208">
        <v>5</v>
      </c>
      <c r="D9" s="266">
        <f>C9*'Teine 2'!D9/'Teine 2'!C9</f>
        <v>35.25</v>
      </c>
      <c r="E9" s="266">
        <f>D9*'Teine 2'!E9/'Teine 2'!D9</f>
        <v>2.9999999999999995E-2</v>
      </c>
      <c r="F9" s="266">
        <f>E9*'Teine 2'!F9/'Teine 2'!E9</f>
        <v>3.8999999999999995</v>
      </c>
      <c r="G9" s="266">
        <f>F9*'Teine 2'!G9/'Teine 2'!F9</f>
        <v>9.9999999999999985E-3</v>
      </c>
    </row>
    <row r="10" spans="1:11" x14ac:dyDescent="0.25">
      <c r="A10" s="152"/>
      <c r="B10" s="241" t="str">
        <f>'Teine 2'!B10</f>
        <v>Seemnesegu</v>
      </c>
      <c r="C10" s="208">
        <v>10</v>
      </c>
      <c r="D10" s="266">
        <f>C10*'Teine 2'!D10/'Teine 2'!C10</f>
        <v>61.1</v>
      </c>
      <c r="E10" s="266">
        <f>D10*'Teine 2'!E10/'Teine 2'!D10</f>
        <v>1.42</v>
      </c>
      <c r="F10" s="266">
        <f>E10*'Teine 2'!F10/'Teine 2'!E10</f>
        <v>5.36</v>
      </c>
      <c r="G10" s="266">
        <f>F10*'Teine 2'!G10/'Teine 2'!F10</f>
        <v>2.42</v>
      </c>
    </row>
    <row r="11" spans="1:11" x14ac:dyDescent="0.25">
      <c r="A11" s="152"/>
      <c r="B11" s="241" t="str">
        <f>'Teine 2'!B11</f>
        <v>PRIA Piimatooted (piim, keefir) (L)</v>
      </c>
      <c r="C11" s="267">
        <v>100</v>
      </c>
      <c r="D11" s="266"/>
      <c r="E11" s="266"/>
      <c r="F11" s="266"/>
      <c r="G11" s="266"/>
      <c r="H11" s="146"/>
      <c r="I11" s="146"/>
      <c r="J11" s="146"/>
      <c r="K11" s="146"/>
    </row>
    <row r="12" spans="1:11" x14ac:dyDescent="0.25">
      <c r="A12" s="152"/>
      <c r="B12" s="241" t="str">
        <f>'Teine 2'!B12</f>
        <v>Rukkileiva- ja sepikutoodete valik (G)</v>
      </c>
      <c r="C12" s="208">
        <v>40</v>
      </c>
      <c r="D12" s="266">
        <f>C12*'Teine 2'!D12/'Teine 2'!C12</f>
        <v>92</v>
      </c>
      <c r="E12" s="266">
        <f>D12*'Teine 2'!E12/'Teine 2'!D12</f>
        <v>19.680000000000003</v>
      </c>
      <c r="F12" s="266">
        <f>E12*'Teine 2'!F12/'Teine 2'!E12</f>
        <v>0.66400000000000003</v>
      </c>
      <c r="G12" s="266">
        <f>F12*'Teine 2'!G12/'Teine 2'!F12</f>
        <v>3.1520000000000006</v>
      </c>
      <c r="H12" s="146"/>
      <c r="I12" s="146"/>
      <c r="J12" s="146"/>
      <c r="K12" s="146"/>
    </row>
    <row r="13" spans="1:11" x14ac:dyDescent="0.25">
      <c r="A13" s="152"/>
      <c r="B13" s="241" t="str">
        <f>'Teine 2'!B13</f>
        <v>Õun (PRIA)</v>
      </c>
      <c r="C13" s="208">
        <v>100</v>
      </c>
      <c r="D13" s="266">
        <f>C13*'Teine 2'!D13/'Teine 2'!C13</f>
        <v>48.3</v>
      </c>
      <c r="E13" s="266">
        <f>D13*'Teine 2'!E13/'Teine 2'!D13</f>
        <v>10.9</v>
      </c>
      <c r="F13" s="266">
        <f>E13*'Teine 2'!F13/'Teine 2'!E13</f>
        <v>0</v>
      </c>
      <c r="G13" s="266">
        <v>0</v>
      </c>
      <c r="I13" s="155"/>
    </row>
    <row r="14" spans="1:11" x14ac:dyDescent="0.25">
      <c r="A14" s="156"/>
      <c r="B14" s="296" t="s">
        <v>10</v>
      </c>
      <c r="C14" s="157"/>
      <c r="D14" s="158">
        <f>SUM(D4:D13)</f>
        <v>726.27428571428572</v>
      </c>
      <c r="E14" s="158">
        <f>SUM(E4:E13)</f>
        <v>100.48357142857145</v>
      </c>
      <c r="F14" s="158">
        <f>SUM(F4:F13)</f>
        <v>27.096714285714281</v>
      </c>
      <c r="G14" s="158">
        <f>SUM(G4:G13)</f>
        <v>22.844857142857144</v>
      </c>
    </row>
    <row r="15" spans="1:11" ht="14.25" customHeight="1" x14ac:dyDescent="0.25">
      <c r="A15" s="159"/>
      <c r="B15" s="145"/>
    </row>
    <row r="16" spans="1:11" s="150" customFormat="1" ht="24" customHeight="1" x14ac:dyDescent="0.25">
      <c r="A16" s="147" t="s">
        <v>11</v>
      </c>
      <c r="B16" s="148"/>
      <c r="C16" s="149" t="s">
        <v>1</v>
      </c>
      <c r="D16" s="149" t="s">
        <v>2</v>
      </c>
      <c r="E16" s="149" t="s">
        <v>3</v>
      </c>
      <c r="F16" s="149" t="s">
        <v>4</v>
      </c>
      <c r="G16" s="149" t="s">
        <v>5</v>
      </c>
    </row>
    <row r="17" spans="1:8" x14ac:dyDescent="0.25">
      <c r="A17" s="151" t="s">
        <v>6</v>
      </c>
      <c r="B17" s="306" t="str">
        <f>'Teine 2'!B16</f>
        <v>Ühepajatoit sealihaga</v>
      </c>
      <c r="C17" s="208">
        <v>120</v>
      </c>
      <c r="D17" s="208">
        <f>C17*'Teine 2'!D16/'Teine 2'!C16</f>
        <v>124.8</v>
      </c>
      <c r="E17" s="208">
        <f>D17*'Teine 2'!E16/'Teine 2'!D16</f>
        <v>7.8239999999999998</v>
      </c>
      <c r="F17" s="208">
        <f>E17*'Teine 2'!F16/'Teine 2'!E16</f>
        <v>6.5640000000000001</v>
      </c>
      <c r="G17" s="208">
        <f>F17*'Teine 2'!G16/'Teine 2'!F16</f>
        <v>7.7160000000000002</v>
      </c>
    </row>
    <row r="18" spans="1:8" x14ac:dyDescent="0.25">
      <c r="A18" s="151"/>
      <c r="B18" s="306" t="str">
        <f>'Teine 2'!B17</f>
        <v>Kartul, aurutatud</v>
      </c>
      <c r="C18" s="208">
        <v>140</v>
      </c>
      <c r="D18" s="208">
        <f>C18*'Teine 2'!D17/'Teine 2'!C17</f>
        <v>103.54</v>
      </c>
      <c r="E18" s="208">
        <f>D18*'Teine 2'!E17/'Teine 2'!D17</f>
        <v>24.14</v>
      </c>
      <c r="F18" s="208">
        <f>E18*'Teine 2'!F17/'Teine 2'!E17</f>
        <v>0.14000000000000001</v>
      </c>
      <c r="G18" s="208">
        <f>F18*'Teine 2'!G17/'Teine 2'!F17</f>
        <v>2.72</v>
      </c>
    </row>
    <row r="19" spans="1:8" x14ac:dyDescent="0.25">
      <c r="A19" s="152"/>
      <c r="B19" s="306" t="str">
        <f>'Teine 2'!B18</f>
        <v>Riis, aurutatud</v>
      </c>
      <c r="C19" s="267">
        <v>70</v>
      </c>
      <c r="D19" s="208">
        <f>C19*'Teine 2'!D18/'Teine 2'!C18</f>
        <v>100.8</v>
      </c>
      <c r="E19" s="208">
        <f>D19*'Teine 2'!E18/'Teine 2'!D18</f>
        <v>15.61</v>
      </c>
      <c r="F19" s="208">
        <f>E19*'Teine 2'!F18/'Teine 2'!E18</f>
        <v>0.47599999999999998</v>
      </c>
      <c r="G19" s="208">
        <f>F19*'Teine 2'!G18/'Teine 2'!F18</f>
        <v>7.14</v>
      </c>
      <c r="H19" s="146"/>
    </row>
    <row r="20" spans="1:8" x14ac:dyDescent="0.25">
      <c r="A20" s="152"/>
      <c r="B20" s="306" t="str">
        <f>'Teine 2'!B19</f>
        <v>Punapeedisalat</v>
      </c>
      <c r="C20" s="267">
        <v>50</v>
      </c>
      <c r="D20" s="208">
        <f>C20*'Teine 2'!D19/'Teine 2'!C19</f>
        <v>20.9</v>
      </c>
      <c r="E20" s="208">
        <f>D20*'Teine 2'!E19/'Teine 2'!D19</f>
        <v>3.5</v>
      </c>
      <c r="F20" s="208">
        <f>E20*'Teine 2'!F19/'Teine 2'!E19</f>
        <v>9.8500000000000004E-2</v>
      </c>
      <c r="G20" s="208">
        <f>F20*'Teine 2'!G19/'Teine 2'!F19</f>
        <v>0.85499999999999998</v>
      </c>
      <c r="H20" s="146"/>
    </row>
    <row r="21" spans="1:8" x14ac:dyDescent="0.25">
      <c r="A21" s="152"/>
      <c r="B21" s="306" t="str">
        <f>'Teine 2'!B20</f>
        <v>Valge redis, aedoad, porgand</v>
      </c>
      <c r="C21" s="267">
        <v>50</v>
      </c>
      <c r="D21" s="208">
        <f>C21*'Teine 2'!D20/'Teine 2'!C20</f>
        <v>18.399999999999999</v>
      </c>
      <c r="E21" s="208">
        <f>D21*'Teine 2'!E20/'Teine 2'!D20</f>
        <v>2.08</v>
      </c>
      <c r="F21" s="208">
        <f>E21*'Teine 2'!F20/'Teine 2'!E20</f>
        <v>0.59499999999999997</v>
      </c>
      <c r="G21" s="208">
        <f>F21*'Teine 2'!G20/'Teine 2'!F20</f>
        <v>0.56000000000000005</v>
      </c>
      <c r="H21" s="146"/>
    </row>
    <row r="22" spans="1:8" x14ac:dyDescent="0.25">
      <c r="A22" s="152"/>
      <c r="B22" s="306" t="str">
        <f>'Teine 2'!B21</f>
        <v>Salatikaste</v>
      </c>
      <c r="C22" s="267">
        <v>5</v>
      </c>
      <c r="D22" s="208">
        <f>C22*'Teine 2'!D21/'Teine 2'!C21</f>
        <v>35.25</v>
      </c>
      <c r="E22" s="208">
        <f>D22*'Teine 2'!E21/'Teine 2'!D21</f>
        <v>2.9999999999999995E-2</v>
      </c>
      <c r="F22" s="208">
        <f>E22*'Teine 2'!F21/'Teine 2'!E21</f>
        <v>3.8999999999999995</v>
      </c>
      <c r="G22" s="208">
        <f>F22*'Teine 2'!G21/'Teine 2'!F21</f>
        <v>9.9999999999999985E-3</v>
      </c>
      <c r="H22" s="146"/>
    </row>
    <row r="23" spans="1:8" x14ac:dyDescent="0.25">
      <c r="A23" s="152"/>
      <c r="B23" s="306" t="str">
        <f>'Teine 2'!B22</f>
        <v>Seemnesegu</v>
      </c>
      <c r="C23" s="267">
        <v>10</v>
      </c>
      <c r="D23" s="208">
        <f>C23*'Teine 2'!D22/'Teine 2'!C22</f>
        <v>61.1</v>
      </c>
      <c r="E23" s="208">
        <f>D23*'Teine 2'!E22/'Teine 2'!D22</f>
        <v>1.42</v>
      </c>
      <c r="F23" s="208">
        <f>E23*'Teine 2'!F22/'Teine 2'!E22</f>
        <v>5.36</v>
      </c>
      <c r="G23" s="208">
        <f>F23*'Teine 2'!G22/'Teine 2'!F22</f>
        <v>2.42</v>
      </c>
      <c r="H23" s="146"/>
    </row>
    <row r="24" spans="1:8" x14ac:dyDescent="0.25">
      <c r="A24" s="152"/>
      <c r="B24" s="306" t="str">
        <f>'Teine 2'!B23</f>
        <v>PRIA Piimatooted (piim, keefir) (L)</v>
      </c>
      <c r="C24" s="267">
        <v>100</v>
      </c>
      <c r="D24" s="208"/>
      <c r="E24" s="208"/>
      <c r="F24" s="208"/>
      <c r="G24" s="208"/>
      <c r="H24" s="146"/>
    </row>
    <row r="25" spans="1:8" x14ac:dyDescent="0.25">
      <c r="A25" s="160"/>
      <c r="B25" s="306" t="str">
        <f>'Teine 2'!B24</f>
        <v>Rukkileiva- ja sepikutoodete valik (G)</v>
      </c>
      <c r="C25" s="208">
        <v>40</v>
      </c>
      <c r="D25" s="208">
        <f>C25*'Teine 2'!D24/'Teine 2'!C24</f>
        <v>92</v>
      </c>
      <c r="E25" s="208">
        <f>D25*'Teine 2'!E24/'Teine 2'!D24</f>
        <v>19.680000000000003</v>
      </c>
      <c r="F25" s="208">
        <f>E25*'Teine 2'!F24/'Teine 2'!E24</f>
        <v>0.66400000000000003</v>
      </c>
      <c r="G25" s="208">
        <f>F25*'Teine 2'!G24/'Teine 2'!F24</f>
        <v>3.1520000000000006</v>
      </c>
    </row>
    <row r="26" spans="1:8" x14ac:dyDescent="0.25">
      <c r="A26" s="151"/>
      <c r="B26" s="306" t="str">
        <f>'Teine 2'!B25</f>
        <v>Pirn (PRIA)</v>
      </c>
      <c r="C26" s="208">
        <v>100</v>
      </c>
      <c r="D26" s="208">
        <f>C26*'Teine 2'!D25/'Teine 2'!C25</f>
        <v>46.4</v>
      </c>
      <c r="E26" s="208">
        <f>D26*'Teine 2'!E25/'Teine 2'!D25</f>
        <v>10.02</v>
      </c>
      <c r="F26" s="208">
        <f>E26*'Teine 2'!F25/'Teine 2'!E25</f>
        <v>0</v>
      </c>
      <c r="G26" s="208">
        <v>0.3</v>
      </c>
    </row>
    <row r="27" spans="1:8" x14ac:dyDescent="0.25">
      <c r="A27" s="161"/>
      <c r="B27" s="296" t="s">
        <v>10</v>
      </c>
      <c r="C27" s="157"/>
      <c r="D27" s="158">
        <f>SUM(D17:D26)</f>
        <v>603.18999999999994</v>
      </c>
      <c r="E27" s="158">
        <f t="shared" ref="E27:G27" si="0">SUM(E17:E26)</f>
        <v>84.304000000000002</v>
      </c>
      <c r="F27" s="158">
        <f t="shared" si="0"/>
        <v>17.797499999999999</v>
      </c>
      <c r="G27" s="158">
        <f t="shared" si="0"/>
        <v>24.873000000000001</v>
      </c>
    </row>
    <row r="28" spans="1:8" ht="14.25" customHeight="1" x14ac:dyDescent="0.25">
      <c r="A28" s="159"/>
      <c r="B28" s="145"/>
    </row>
    <row r="29" spans="1:8" s="150" customFormat="1" ht="24" customHeight="1" x14ac:dyDescent="0.25">
      <c r="A29" s="162" t="s">
        <v>14</v>
      </c>
      <c r="B29" s="177"/>
      <c r="C29" s="260" t="s">
        <v>1</v>
      </c>
      <c r="D29" s="260" t="s">
        <v>2</v>
      </c>
      <c r="E29" s="149" t="s">
        <v>3</v>
      </c>
      <c r="F29" s="260" t="s">
        <v>4</v>
      </c>
      <c r="G29" s="260" t="s">
        <v>5</v>
      </c>
    </row>
    <row r="30" spans="1:8" x14ac:dyDescent="0.25">
      <c r="A30" s="151" t="s">
        <v>6</v>
      </c>
      <c r="B30" s="307" t="str">
        <f>'Teine 2'!B28</f>
        <v>Frikadellisupp  (G)</v>
      </c>
      <c r="C30" s="208">
        <v>200</v>
      </c>
      <c r="D30" s="208">
        <f>C30*'Teine 2'!D28/'Teine 2'!C28</f>
        <v>172.87200000000001</v>
      </c>
      <c r="E30" s="208">
        <f>D30*'Teine 2'!E28/'Teine 2'!D28</f>
        <v>21.616</v>
      </c>
      <c r="F30" s="208">
        <f>E30*'Teine 2'!F28/'Teine 2'!E28</f>
        <v>10.368000000000002</v>
      </c>
      <c r="G30" s="208">
        <f>F30*'Teine 2'!G28/'Teine 2'!F28</f>
        <v>3.3600000000000003</v>
      </c>
    </row>
    <row r="31" spans="1:8" x14ac:dyDescent="0.25">
      <c r="A31" s="152"/>
      <c r="B31" s="307" t="str">
        <f>'Teine 2'!B29</f>
        <v>Jogurti-leivakreem moosiga (G,L)</v>
      </c>
      <c r="C31" s="208">
        <v>160</v>
      </c>
      <c r="D31" s="208">
        <f>C31*'Teine 2'!D29/'Teine 2'!C29</f>
        <v>240</v>
      </c>
      <c r="E31" s="208">
        <f>D31*'Teine 2'!E29/'Teine 2'!D29</f>
        <v>51.36</v>
      </c>
      <c r="F31" s="208">
        <f>E31*'Teine 2'!F29/'Teine 2'!E29</f>
        <v>1.63</v>
      </c>
      <c r="G31" s="208">
        <f>F31*'Teine 2'!G29/'Teine 2'!F29</f>
        <v>3.68</v>
      </c>
    </row>
    <row r="32" spans="1:8" x14ac:dyDescent="0.25">
      <c r="A32" s="152"/>
      <c r="B32" s="307" t="str">
        <f>'Teine 2'!B30</f>
        <v>PRIA Piimatooted (piim, keefir) (L)</v>
      </c>
      <c r="C32" s="208">
        <v>100</v>
      </c>
      <c r="D32" s="208"/>
      <c r="E32" s="208"/>
      <c r="F32" s="208"/>
      <c r="G32" s="208"/>
    </row>
    <row r="33" spans="1:10" s="150" customFormat="1" x14ac:dyDescent="0.25">
      <c r="A33" s="152"/>
      <c r="B33" s="307" t="str">
        <f>'Teine 2'!B31</f>
        <v>Rukkileiva- ja sepikutoodete valik (G)</v>
      </c>
      <c r="C33" s="208">
        <v>40</v>
      </c>
      <c r="D33" s="208">
        <f>C33*'Teine 2'!D31/'Teine 2'!C31</f>
        <v>92</v>
      </c>
      <c r="E33" s="208">
        <f>D33*'Teine 2'!E31/'Teine 2'!D31</f>
        <v>19.680000000000003</v>
      </c>
      <c r="F33" s="208">
        <f>E33*'Teine 2'!F31/'Teine 2'!E31</f>
        <v>0.66400000000000003</v>
      </c>
      <c r="G33" s="208">
        <f>F33*'Teine 2'!G31/'Teine 2'!F31</f>
        <v>3.1520000000000006</v>
      </c>
    </row>
    <row r="34" spans="1:10" x14ac:dyDescent="0.25">
      <c r="A34" s="152"/>
      <c r="B34" s="307" t="str">
        <f>'Teine 2'!B32</f>
        <v xml:space="preserve">Porgand (PRIA) </v>
      </c>
      <c r="C34" s="208">
        <v>100</v>
      </c>
      <c r="D34" s="208">
        <f>C34*'Teine 2'!D32/'Teine 2'!C32</f>
        <v>32.4</v>
      </c>
      <c r="E34" s="208">
        <f>D34*'Teine 2'!E32/'Teine 2'!D32</f>
        <v>5.6</v>
      </c>
      <c r="F34" s="208">
        <f>E34*'Teine 2'!F32/'Teine 2'!E32</f>
        <v>0.19999999999999998</v>
      </c>
      <c r="G34" s="208">
        <f>F34*'Teine 2'!G32/'Teine 2'!F32</f>
        <v>0.59999999999999987</v>
      </c>
      <c r="H34" s="146"/>
      <c r="I34" s="146"/>
      <c r="J34" s="146"/>
    </row>
    <row r="35" spans="1:10" x14ac:dyDescent="0.25">
      <c r="A35" s="161"/>
      <c r="B35" s="296" t="s">
        <v>10</v>
      </c>
      <c r="C35" s="157"/>
      <c r="D35" s="158">
        <f>SUM(D30:D34)</f>
        <v>537.27200000000005</v>
      </c>
      <c r="E35" s="158">
        <f>SUM(E30:E34)</f>
        <v>98.256</v>
      </c>
      <c r="F35" s="158">
        <f>SUM(F30:F34)</f>
        <v>12.862</v>
      </c>
      <c r="G35" s="158">
        <f>SUM(G30:G34)</f>
        <v>10.792000000000002</v>
      </c>
    </row>
    <row r="36" spans="1:10" ht="14.25" customHeight="1" x14ac:dyDescent="0.25">
      <c r="A36" s="165"/>
      <c r="B36" s="145"/>
      <c r="C36" s="146"/>
    </row>
    <row r="37" spans="1:10" s="150" customFormat="1" ht="24" customHeight="1" x14ac:dyDescent="0.25">
      <c r="A37" s="162" t="s">
        <v>15</v>
      </c>
      <c r="B37" s="148"/>
      <c r="C37" s="149" t="s">
        <v>1</v>
      </c>
      <c r="D37" s="149" t="s">
        <v>2</v>
      </c>
      <c r="E37" s="149" t="s">
        <v>3</v>
      </c>
      <c r="F37" s="149" t="s">
        <v>4</v>
      </c>
      <c r="G37" s="149" t="s">
        <v>5</v>
      </c>
    </row>
    <row r="38" spans="1:10" x14ac:dyDescent="0.25">
      <c r="A38" s="151" t="s">
        <v>6</v>
      </c>
      <c r="B38" s="307" t="str">
        <f>'Teine 2'!B35</f>
        <v>Kalafilee juurviljadega tomatikastmes</v>
      </c>
      <c r="C38" s="208">
        <v>50</v>
      </c>
      <c r="D38" s="208">
        <f>C38*'Teine 2'!D35/'Teine 2'!C35</f>
        <v>67.5</v>
      </c>
      <c r="E38" s="208">
        <f>D38*'Teine 2'!E35/'Teine 2'!D35</f>
        <v>4.65E-2</v>
      </c>
      <c r="F38" s="208">
        <f>E38*'Teine 2'!F35/'Teine 2'!E35</f>
        <v>3.0449999999999995</v>
      </c>
      <c r="G38" s="208">
        <f>F38*'Teine 2'!G35/'Teine 2'!F35</f>
        <v>9.9499999999999975</v>
      </c>
    </row>
    <row r="39" spans="1:10" x14ac:dyDescent="0.25">
      <c r="A39" s="151"/>
      <c r="B39" s="307" t="str">
        <f>'Teine 2'!B36</f>
        <v>Kartulipüree (L)</v>
      </c>
      <c r="C39" s="208">
        <v>70</v>
      </c>
      <c r="D39" s="208">
        <f>C39*'Teine 2'!D36/'Teine 2'!C36</f>
        <v>63.280000000000008</v>
      </c>
      <c r="E39" s="208">
        <f>D39*'Teine 2'!E36/'Teine 2'!D36</f>
        <v>10.150000000000002</v>
      </c>
      <c r="F39" s="208">
        <f>E39*'Teine 2'!F36/'Teine 2'!E36</f>
        <v>1.6590000000000005</v>
      </c>
      <c r="G39" s="208">
        <f>F39*'Teine 2'!G36/'Teine 2'!F36</f>
        <v>1.6450000000000005</v>
      </c>
    </row>
    <row r="40" spans="1:10" x14ac:dyDescent="0.25">
      <c r="A40" s="151"/>
      <c r="B40" s="307" t="str">
        <f>'Teine 2'!B37</f>
        <v>Riis, keedetud (G)</v>
      </c>
      <c r="C40" s="208">
        <v>70</v>
      </c>
      <c r="D40" s="208">
        <f>C40*'Teine 2'!D37/'Teine 2'!C37</f>
        <v>85.4</v>
      </c>
      <c r="E40" s="208">
        <f>D40*'Teine 2'!E37/'Teine 2'!D37</f>
        <v>16.45</v>
      </c>
      <c r="F40" s="208">
        <f>E40*'Teine 2'!F37/'Teine 2'!E37</f>
        <v>0.55369999999999997</v>
      </c>
      <c r="G40" s="208">
        <f>F40*'Teine 2'!G37/'Teine 2'!F37</f>
        <v>2.8420000000000001</v>
      </c>
    </row>
    <row r="41" spans="1:10" x14ac:dyDescent="0.25">
      <c r="A41" s="151"/>
      <c r="B41" s="307" t="str">
        <f>'Teine 2'!B38</f>
        <v>Soe koorekaste (G, L)</v>
      </c>
      <c r="C41" s="208">
        <v>50</v>
      </c>
      <c r="D41" s="208">
        <f>C41*'Teine 2'!D38/'Teine 2'!C38</f>
        <v>73.77</v>
      </c>
      <c r="E41" s="208">
        <f>D41*'Teine 2'!E38/'Teine 2'!D38</f>
        <v>5.59</v>
      </c>
      <c r="F41" s="208">
        <f>E41*'Teine 2'!F38/'Teine 2'!E38</f>
        <v>4.76</v>
      </c>
      <c r="G41" s="208">
        <f>F41*'Teine 2'!G38/'Teine 2'!F38</f>
        <v>2.21</v>
      </c>
    </row>
    <row r="42" spans="1:10" x14ac:dyDescent="0.25">
      <c r="A42" s="151"/>
      <c r="B42" s="307" t="str">
        <f>'Teine 2'!B39</f>
        <v xml:space="preserve">Porgandisalat </v>
      </c>
      <c r="C42" s="208">
        <v>50</v>
      </c>
      <c r="D42" s="208">
        <f>C42*'Teine 2'!D39/'Teine 2'!C39</f>
        <v>22</v>
      </c>
      <c r="E42" s="208">
        <f>D42*'Teine 2'!E39/'Teine 2'!D39</f>
        <v>3.3399999999999994</v>
      </c>
      <c r="F42" s="208">
        <f>E42*'Teine 2'!F39/'Teine 2'!E39</f>
        <v>0.53499999999999992</v>
      </c>
      <c r="G42" s="208">
        <f>F42*'Teine 2'!G39/'Teine 2'!F39</f>
        <v>0.29749999999999988</v>
      </c>
    </row>
    <row r="43" spans="1:10" x14ac:dyDescent="0.25">
      <c r="A43" s="151"/>
      <c r="B43" s="307" t="str">
        <f>'Teine 2'!B40</f>
        <v>Pastinaak, šampinjonid, hapukurk</v>
      </c>
      <c r="C43" s="208">
        <v>50</v>
      </c>
      <c r="D43" s="208">
        <f>C43*'Teine 2'!D40/'Teine 2'!C40</f>
        <v>33.049999999999997</v>
      </c>
      <c r="E43" s="208">
        <f>D43*'Teine 2'!E40/'Teine 2'!D40</f>
        <v>5.3</v>
      </c>
      <c r="F43" s="208">
        <f>E43*'Teine 2'!F40/'Teine 2'!E40</f>
        <v>0.21649999999999997</v>
      </c>
      <c r="G43" s="208">
        <f>F43*'Teine 2'!G40/'Teine 2'!F40</f>
        <v>1.8499999999999999</v>
      </c>
    </row>
    <row r="44" spans="1:10" x14ac:dyDescent="0.25">
      <c r="A44" s="160"/>
      <c r="B44" s="307" t="str">
        <f>'Teine 2'!B41</f>
        <v>Salatikaste</v>
      </c>
      <c r="C44" s="267">
        <v>5</v>
      </c>
      <c r="D44" s="208">
        <f>C44*'Teine 2'!D41/'Teine 2'!C41</f>
        <v>35.25</v>
      </c>
      <c r="E44" s="208">
        <f>D44*'Teine 2'!E41/'Teine 2'!D41</f>
        <v>2.9999999999999995E-2</v>
      </c>
      <c r="F44" s="208">
        <f>E44*'Teine 2'!F41/'Teine 2'!E41</f>
        <v>3.8999999999999995</v>
      </c>
      <c r="G44" s="208">
        <f>F44*'Teine 2'!G41/'Teine 2'!F41</f>
        <v>9.9999999999999985E-3</v>
      </c>
    </row>
    <row r="45" spans="1:10" ht="14.25" customHeight="1" x14ac:dyDescent="0.25">
      <c r="A45" s="152"/>
      <c r="B45" s="307" t="str">
        <f>'Teine 2'!B42</f>
        <v>Seemnesegu</v>
      </c>
      <c r="C45" s="208">
        <v>10</v>
      </c>
      <c r="D45" s="208">
        <f>C45*'Teine 2'!D42/'Teine 2'!C42</f>
        <v>61.1</v>
      </c>
      <c r="E45" s="208">
        <f>D45*'Teine 2'!E42/'Teine 2'!D42</f>
        <v>1.42</v>
      </c>
      <c r="F45" s="208">
        <f>E45*'Teine 2'!F42/'Teine 2'!E42</f>
        <v>5.36</v>
      </c>
      <c r="G45" s="208">
        <f>F45*'Teine 2'!G42/'Teine 2'!F42</f>
        <v>2.42</v>
      </c>
    </row>
    <row r="46" spans="1:10" ht="14.25" customHeight="1" x14ac:dyDescent="0.25">
      <c r="A46" s="152"/>
      <c r="B46" s="307" t="str">
        <f>'Teine 2'!B43</f>
        <v>PRIA Piimatooted (piim, keefir) (L)</v>
      </c>
      <c r="C46" s="208">
        <v>100</v>
      </c>
      <c r="D46" s="208"/>
      <c r="E46" s="208"/>
      <c r="F46" s="208"/>
      <c r="G46" s="208"/>
    </row>
    <row r="47" spans="1:10" ht="14.25" customHeight="1" x14ac:dyDescent="0.25">
      <c r="A47" s="152"/>
      <c r="B47" s="307" t="str">
        <f>'Teine 2'!B44</f>
        <v>Rukkileiva- ja sepikutoodete valik (G)</v>
      </c>
      <c r="C47" s="208">
        <v>40</v>
      </c>
      <c r="D47" s="208">
        <f>C47*'Teine 2'!D44/'Teine 2'!C44</f>
        <v>92</v>
      </c>
      <c r="E47" s="208">
        <f>D47*'Teine 2'!E44/'Teine 2'!D44</f>
        <v>19.680000000000003</v>
      </c>
      <c r="F47" s="208">
        <f>E47*'Teine 2'!F44/'Teine 2'!E44</f>
        <v>0.66400000000000003</v>
      </c>
      <c r="G47" s="208">
        <f>F47*'Teine 2'!G44/'Teine 2'!F44</f>
        <v>3.1520000000000006</v>
      </c>
    </row>
    <row r="48" spans="1:10" x14ac:dyDescent="0.25">
      <c r="A48" s="152"/>
      <c r="B48" s="307" t="str">
        <f>'Teine 2'!B45</f>
        <v>Kapsas, valge (PRIA)</v>
      </c>
      <c r="C48" s="208">
        <v>100</v>
      </c>
      <c r="D48" s="208">
        <f>C48*'Teine 2'!D45/'Teine 2'!C45</f>
        <v>27.3</v>
      </c>
      <c r="E48" s="208">
        <f>D48*'Teine 2'!E45/'Teine 2'!D45</f>
        <v>4.24</v>
      </c>
      <c r="F48" s="208">
        <f>E48*'Teine 2'!F45/'Teine 2'!E45</f>
        <v>0.2</v>
      </c>
      <c r="G48" s="208">
        <f>F48*'Teine 2'!G45/'Teine 2'!F45</f>
        <v>1.1299999999999999</v>
      </c>
    </row>
    <row r="49" spans="1:12" x14ac:dyDescent="0.25">
      <c r="A49" s="156"/>
      <c r="B49" s="296" t="s">
        <v>10</v>
      </c>
      <c r="C49" s="157"/>
      <c r="D49" s="158">
        <f>SUM(D38:D48)</f>
        <v>560.65</v>
      </c>
      <c r="E49" s="158">
        <f>SUM(E38:E48)</f>
        <v>66.246499999999997</v>
      </c>
      <c r="F49" s="158">
        <f>SUM(F38:F48)</f>
        <v>20.8932</v>
      </c>
      <c r="G49" s="158">
        <f>SUM(G38:G48)</f>
        <v>25.506499999999999</v>
      </c>
    </row>
    <row r="50" spans="1:12" ht="14.25" customHeight="1" x14ac:dyDescent="0.25">
      <c r="A50" s="165"/>
      <c r="B50" s="145"/>
    </row>
    <row r="51" spans="1:12" s="150" customFormat="1" ht="24" customHeight="1" x14ac:dyDescent="0.25">
      <c r="A51" s="162" t="s">
        <v>17</v>
      </c>
      <c r="B51" s="148"/>
      <c r="C51" s="149" t="s">
        <v>1</v>
      </c>
      <c r="D51" s="149" t="s">
        <v>2</v>
      </c>
      <c r="E51" s="149" t="s">
        <v>3</v>
      </c>
      <c r="F51" s="149" t="s">
        <v>4</v>
      </c>
      <c r="G51" s="149" t="s">
        <v>5</v>
      </c>
    </row>
    <row r="52" spans="1:12" x14ac:dyDescent="0.25">
      <c r="A52" s="151" t="s">
        <v>6</v>
      </c>
      <c r="B52" s="333" t="str">
        <f>'Teine 2'!B48</f>
        <v>Kanapasta juustuga (G, L)</v>
      </c>
      <c r="C52" s="208">
        <v>200</v>
      </c>
      <c r="D52" s="208">
        <f>C52*'Teine 2'!D48/'Teine 2'!C48</f>
        <v>306</v>
      </c>
      <c r="E52" s="208">
        <f>D52*'Teine 2'!E48/'Teine 2'!D48</f>
        <v>44</v>
      </c>
      <c r="F52" s="208">
        <f>E52*'Teine 2'!F48/'Teine 2'!E48</f>
        <v>5.5840000000000005</v>
      </c>
      <c r="G52" s="208">
        <f>F52*'Teine 2'!G48/'Teine 2'!F48</f>
        <v>12.720000000000002</v>
      </c>
    </row>
    <row r="53" spans="1:12" x14ac:dyDescent="0.25">
      <c r="A53" s="151"/>
      <c r="B53" s="333" t="str">
        <f>'Teine 2'!B49</f>
        <v>Ürdised ahjuköögiviljad</v>
      </c>
      <c r="C53" s="208">
        <v>50</v>
      </c>
      <c r="D53" s="208">
        <f>C53*'Teine 2'!D49/'Teine 2'!C49</f>
        <v>34.5</v>
      </c>
      <c r="E53" s="208">
        <f>D53*'Teine 2'!E49/'Teine 2'!D49</f>
        <v>4.8499999999999996</v>
      </c>
      <c r="F53" s="208">
        <f>E53*'Teine 2'!F49/'Teine 2'!E49</f>
        <v>1.1100000000000001</v>
      </c>
      <c r="G53" s="208">
        <f>F53*'Teine 2'!G49/'Teine 2'!F49</f>
        <v>0.79500000000000004</v>
      </c>
    </row>
    <row r="54" spans="1:12" x14ac:dyDescent="0.25">
      <c r="A54" s="151"/>
      <c r="B54" s="333" t="str">
        <f>'Teine 2'!B50</f>
        <v xml:space="preserve">Tomatikaste </v>
      </c>
      <c r="C54" s="208">
        <v>50</v>
      </c>
      <c r="D54" s="208">
        <f>C54*'Teine 2'!D50/'Teine 2'!C50</f>
        <v>78</v>
      </c>
      <c r="E54" s="208">
        <f>D54*'Teine 2'!E50/'Teine 2'!D50</f>
        <v>3.6850000000000001</v>
      </c>
      <c r="F54" s="208">
        <f>E54*'Teine 2'!F50/'Teine 2'!E50</f>
        <v>6.45</v>
      </c>
      <c r="G54" s="208">
        <f>F54*'Teine 2'!G50/'Teine 2'!F50</f>
        <v>0.85</v>
      </c>
    </row>
    <row r="55" spans="1:12" x14ac:dyDescent="0.25">
      <c r="A55" s="160"/>
      <c r="B55" s="333" t="str">
        <f>'Teine 2'!B51</f>
        <v>Hiina kapsa salat virsikuga</v>
      </c>
      <c r="C55" s="208">
        <v>50</v>
      </c>
      <c r="D55" s="208">
        <f>C55*'Teine 2'!D51/'Teine 2'!C51</f>
        <v>13.2</v>
      </c>
      <c r="E55" s="208">
        <f>D55*'Teine 2'!E51/'Teine 2'!D51</f>
        <v>1.9849999999999999</v>
      </c>
      <c r="F55" s="208">
        <f>E55*'Teine 2'!F51/'Teine 2'!E51</f>
        <v>0.14999999999999997</v>
      </c>
      <c r="G55" s="208">
        <f>F55*'Teine 2'!G51/'Teine 2'!F51</f>
        <v>0.72499999999999987</v>
      </c>
      <c r="H55" s="146"/>
      <c r="I55" s="146"/>
      <c r="J55" s="146"/>
    </row>
    <row r="56" spans="1:12" x14ac:dyDescent="0.25">
      <c r="A56" s="160"/>
      <c r="B56" s="333" t="str">
        <f>'Teine 2'!B52</f>
        <v>Punane kapsas, pirn, brokoli (aurutatud)</v>
      </c>
      <c r="C56" s="208">
        <v>50</v>
      </c>
      <c r="D56" s="208">
        <f>C56*'Teine 2'!D52/'Teine 2'!C52</f>
        <v>19.45</v>
      </c>
      <c r="E56" s="208">
        <f>D56*'Teine 2'!E52/'Teine 2'!D52</f>
        <v>3.0750000000000002</v>
      </c>
      <c r="F56" s="208">
        <f>E56*'Teine 2'!F52/'Teine 2'!E52</f>
        <v>0.13350000000000001</v>
      </c>
      <c r="G56" s="208">
        <f>F56*'Teine 2'!G52/'Teine 2'!F52</f>
        <v>0.91500000000000004</v>
      </c>
    </row>
    <row r="57" spans="1:12" x14ac:dyDescent="0.25">
      <c r="A57" s="160"/>
      <c r="B57" s="333" t="str">
        <f>'Teine 2'!B53</f>
        <v>Salatikaste</v>
      </c>
      <c r="C57" s="208">
        <v>5</v>
      </c>
      <c r="D57" s="208">
        <f>C57*'Teine 2'!D53/'Teine 2'!C53</f>
        <v>35.25</v>
      </c>
      <c r="E57" s="208">
        <f>D57*'Teine 2'!E53/'Teine 2'!D53</f>
        <v>2.9999999999999995E-2</v>
      </c>
      <c r="F57" s="208">
        <f>E57*'Teine 2'!F53/'Teine 2'!E53</f>
        <v>3.8999999999999995</v>
      </c>
      <c r="G57" s="208">
        <f>F57*'Teine 2'!G53/'Teine 2'!F53</f>
        <v>9.9999999999999985E-3</v>
      </c>
    </row>
    <row r="58" spans="1:12" x14ac:dyDescent="0.25">
      <c r="A58" s="160"/>
      <c r="B58" s="333" t="str">
        <f>'Teine 2'!B54</f>
        <v>Seemnesegu</v>
      </c>
      <c r="C58" s="208">
        <v>10</v>
      </c>
      <c r="D58" s="208">
        <f>C58*'Teine 2'!D54/'Teine 2'!C54</f>
        <v>61.1</v>
      </c>
      <c r="E58" s="208">
        <f>D58*'Teine 2'!E54/'Teine 2'!D54</f>
        <v>1.42</v>
      </c>
      <c r="F58" s="208">
        <f>E58*'Teine 2'!F54/'Teine 2'!E54</f>
        <v>5.36</v>
      </c>
      <c r="G58" s="208">
        <f>F58*'Teine 2'!G54/'Teine 2'!F54</f>
        <v>2.42</v>
      </c>
    </row>
    <row r="59" spans="1:12" x14ac:dyDescent="0.25">
      <c r="A59" s="152"/>
      <c r="B59" s="333" t="str">
        <f>'Teine 2'!B55</f>
        <v>PRIA Piimatooted (piim, keefir) (L)</v>
      </c>
      <c r="C59" s="267">
        <v>100</v>
      </c>
      <c r="D59" s="208"/>
      <c r="E59" s="208"/>
      <c r="F59" s="208"/>
      <c r="G59" s="208"/>
      <c r="H59" s="146"/>
      <c r="I59" s="146"/>
      <c r="J59" s="146"/>
      <c r="K59" s="146"/>
      <c r="L59" s="146"/>
    </row>
    <row r="60" spans="1:12" x14ac:dyDescent="0.25">
      <c r="A60" s="160"/>
      <c r="B60" s="333" t="str">
        <f>'Teine 2'!B56</f>
        <v>Rukkileiva- ja sepikutoodete valik (G)</v>
      </c>
      <c r="C60" s="208">
        <v>40</v>
      </c>
      <c r="D60" s="208">
        <f>C60*'Teine 2'!D56/'Teine 2'!C56</f>
        <v>92</v>
      </c>
      <c r="E60" s="208">
        <f>D60*'Teine 2'!E56/'Teine 2'!D56</f>
        <v>19.680000000000003</v>
      </c>
      <c r="F60" s="208">
        <f>E60*'Teine 2'!F56/'Teine 2'!E56</f>
        <v>0.66400000000000003</v>
      </c>
      <c r="G60" s="208">
        <f>F60*'Teine 2'!G56/'Teine 2'!F56</f>
        <v>3.1520000000000006</v>
      </c>
    </row>
    <row r="61" spans="1:12" x14ac:dyDescent="0.25">
      <c r="A61" s="152"/>
      <c r="B61" s="333" t="str">
        <f>'Teine 2'!B57</f>
        <v>Õun (PRIA)</v>
      </c>
      <c r="C61" s="208">
        <v>100</v>
      </c>
      <c r="D61" s="208">
        <f>C61*'Teine 2'!D57/'Teine 2'!C57</f>
        <v>48.3</v>
      </c>
      <c r="E61" s="208">
        <f>D61*'Teine 2'!E57/'Teine 2'!D57</f>
        <v>10.9</v>
      </c>
      <c r="F61" s="208">
        <f>E61*'Teine 2'!F57/'Teine 2'!E57</f>
        <v>0</v>
      </c>
      <c r="G61" s="208" t="e">
        <f>F61*'Teine 2'!G57/'Teine 2'!F57</f>
        <v>#DIV/0!</v>
      </c>
    </row>
    <row r="62" spans="1:12" x14ac:dyDescent="0.25">
      <c r="A62" s="161"/>
      <c r="B62" s="296" t="s">
        <v>10</v>
      </c>
      <c r="C62" s="157"/>
      <c r="D62" s="305">
        <f>SUM(D52:D61)</f>
        <v>687.8</v>
      </c>
      <c r="E62" s="305">
        <f>SUM(E52:E61)</f>
        <v>89.625000000000014</v>
      </c>
      <c r="F62" s="305">
        <f>SUM(F52:F61)</f>
        <v>23.351500000000001</v>
      </c>
      <c r="G62" s="305" t="e">
        <f>SUM(G52:G61)</f>
        <v>#DIV/0!</v>
      </c>
    </row>
    <row r="63" spans="1:12" x14ac:dyDescent="0.25">
      <c r="B63" s="167" t="s">
        <v>20</v>
      </c>
      <c r="D63" s="168">
        <f>(D14+D27+D35+D49+D62)/5</f>
        <v>623.03725714285724</v>
      </c>
      <c r="E63" s="168">
        <f>(E14+E27+E35+E49+E62)/5</f>
        <v>87.783014285714287</v>
      </c>
      <c r="F63" s="168">
        <f>(F14+F27+F35+F49+F62)/5</f>
        <v>20.400182857142859</v>
      </c>
      <c r="G63" s="168" t="e">
        <f>(G14+G27+G35+G49+G62)/5</f>
        <v>#DIV/0!</v>
      </c>
    </row>
    <row r="64" spans="1:12" x14ac:dyDescent="0.25">
      <c r="A64" s="200" t="s">
        <v>35</v>
      </c>
      <c r="B64" s="10"/>
      <c r="C64" s="10"/>
    </row>
    <row r="65" spans="1:7" x14ac:dyDescent="0.25">
      <c r="A65" s="143" t="s">
        <v>26</v>
      </c>
      <c r="C65" s="146" t="s">
        <v>22</v>
      </c>
      <c r="D65" s="169"/>
      <c r="E65" s="169"/>
      <c r="F65" s="169"/>
      <c r="G65" s="150"/>
    </row>
  </sheetData>
  <pageMargins left="0.7" right="0.7" top="0.75" bottom="0.75" header="0.3" footer="0.3"/>
  <pageSetup paperSize="9" scale="67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7"/>
  <sheetViews>
    <sheetView zoomScale="80" zoomScaleNormal="80" workbookViewId="0">
      <selection activeCell="C46" sqref="C46"/>
    </sheetView>
  </sheetViews>
  <sheetFormatPr defaultRowHeight="15.75" x14ac:dyDescent="0.25"/>
  <cols>
    <col min="1" max="1" width="12.7109375" style="26" customWidth="1"/>
    <col min="2" max="2" width="44.85546875" style="22" customWidth="1"/>
    <col min="3" max="3" width="13.7109375" style="22" customWidth="1"/>
    <col min="4" max="4" width="13.28515625" style="22" customWidth="1"/>
    <col min="5" max="5" width="16.42578125" style="22" customWidth="1"/>
    <col min="6" max="6" width="11.28515625" style="22" customWidth="1"/>
    <col min="7" max="7" width="12.5703125" style="22" customWidth="1"/>
    <col min="8" max="257" width="9.28515625" style="26"/>
    <col min="258" max="258" width="37.7109375" style="26" customWidth="1"/>
    <col min="259" max="260" width="14.28515625" style="26" customWidth="1"/>
    <col min="261" max="261" width="13.5703125" style="26" customWidth="1"/>
    <col min="262" max="262" width="15.7109375" style="26" customWidth="1"/>
    <col min="263" max="263" width="15.5703125" style="26" customWidth="1"/>
    <col min="264" max="513" width="9.28515625" style="26"/>
    <col min="514" max="514" width="37.7109375" style="26" customWidth="1"/>
    <col min="515" max="516" width="14.28515625" style="26" customWidth="1"/>
    <col min="517" max="517" width="13.5703125" style="26" customWidth="1"/>
    <col min="518" max="518" width="15.7109375" style="26" customWidth="1"/>
    <col min="519" max="519" width="15.5703125" style="26" customWidth="1"/>
    <col min="520" max="769" width="9.28515625" style="26"/>
    <col min="770" max="770" width="37.7109375" style="26" customWidth="1"/>
    <col min="771" max="772" width="14.28515625" style="26" customWidth="1"/>
    <col min="773" max="773" width="13.5703125" style="26" customWidth="1"/>
    <col min="774" max="774" width="15.7109375" style="26" customWidth="1"/>
    <col min="775" max="775" width="15.5703125" style="26" customWidth="1"/>
    <col min="776" max="1025" width="9.28515625" style="26"/>
    <col min="1026" max="1026" width="37.7109375" style="26" customWidth="1"/>
    <col min="1027" max="1028" width="14.28515625" style="26" customWidth="1"/>
    <col min="1029" max="1029" width="13.5703125" style="26" customWidth="1"/>
    <col min="1030" max="1030" width="15.7109375" style="26" customWidth="1"/>
    <col min="1031" max="1031" width="15.5703125" style="26" customWidth="1"/>
    <col min="1032" max="1281" width="9.28515625" style="26"/>
    <col min="1282" max="1282" width="37.7109375" style="26" customWidth="1"/>
    <col min="1283" max="1284" width="14.28515625" style="26" customWidth="1"/>
    <col min="1285" max="1285" width="13.5703125" style="26" customWidth="1"/>
    <col min="1286" max="1286" width="15.7109375" style="26" customWidth="1"/>
    <col min="1287" max="1287" width="15.5703125" style="26" customWidth="1"/>
    <col min="1288" max="1537" width="9.28515625" style="26"/>
    <col min="1538" max="1538" width="37.7109375" style="26" customWidth="1"/>
    <col min="1539" max="1540" width="14.28515625" style="26" customWidth="1"/>
    <col min="1541" max="1541" width="13.5703125" style="26" customWidth="1"/>
    <col min="1542" max="1542" width="15.7109375" style="26" customWidth="1"/>
    <col min="1543" max="1543" width="15.5703125" style="26" customWidth="1"/>
    <col min="1544" max="1793" width="9.28515625" style="26"/>
    <col min="1794" max="1794" width="37.7109375" style="26" customWidth="1"/>
    <col min="1795" max="1796" width="14.28515625" style="26" customWidth="1"/>
    <col min="1797" max="1797" width="13.5703125" style="26" customWidth="1"/>
    <col min="1798" max="1798" width="15.7109375" style="26" customWidth="1"/>
    <col min="1799" max="1799" width="15.5703125" style="26" customWidth="1"/>
    <col min="1800" max="2049" width="9.28515625" style="26"/>
    <col min="2050" max="2050" width="37.7109375" style="26" customWidth="1"/>
    <col min="2051" max="2052" width="14.28515625" style="26" customWidth="1"/>
    <col min="2053" max="2053" width="13.5703125" style="26" customWidth="1"/>
    <col min="2054" max="2054" width="15.7109375" style="26" customWidth="1"/>
    <col min="2055" max="2055" width="15.5703125" style="26" customWidth="1"/>
    <col min="2056" max="2305" width="9.28515625" style="26"/>
    <col min="2306" max="2306" width="37.7109375" style="26" customWidth="1"/>
    <col min="2307" max="2308" width="14.28515625" style="26" customWidth="1"/>
    <col min="2309" max="2309" width="13.5703125" style="26" customWidth="1"/>
    <col min="2310" max="2310" width="15.7109375" style="26" customWidth="1"/>
    <col min="2311" max="2311" width="15.5703125" style="26" customWidth="1"/>
    <col min="2312" max="2561" width="9.28515625" style="26"/>
    <col min="2562" max="2562" width="37.7109375" style="26" customWidth="1"/>
    <col min="2563" max="2564" width="14.28515625" style="26" customWidth="1"/>
    <col min="2565" max="2565" width="13.5703125" style="26" customWidth="1"/>
    <col min="2566" max="2566" width="15.7109375" style="26" customWidth="1"/>
    <col min="2567" max="2567" width="15.5703125" style="26" customWidth="1"/>
    <col min="2568" max="2817" width="9.28515625" style="26"/>
    <col min="2818" max="2818" width="37.7109375" style="26" customWidth="1"/>
    <col min="2819" max="2820" width="14.28515625" style="26" customWidth="1"/>
    <col min="2821" max="2821" width="13.5703125" style="26" customWidth="1"/>
    <col min="2822" max="2822" width="15.7109375" style="26" customWidth="1"/>
    <col min="2823" max="2823" width="15.5703125" style="26" customWidth="1"/>
    <col min="2824" max="3073" width="9.28515625" style="26"/>
    <col min="3074" max="3074" width="37.7109375" style="26" customWidth="1"/>
    <col min="3075" max="3076" width="14.28515625" style="26" customWidth="1"/>
    <col min="3077" max="3077" width="13.5703125" style="26" customWidth="1"/>
    <col min="3078" max="3078" width="15.7109375" style="26" customWidth="1"/>
    <col min="3079" max="3079" width="15.5703125" style="26" customWidth="1"/>
    <col min="3080" max="3329" width="9.28515625" style="26"/>
    <col min="3330" max="3330" width="37.7109375" style="26" customWidth="1"/>
    <col min="3331" max="3332" width="14.28515625" style="26" customWidth="1"/>
    <col min="3333" max="3333" width="13.5703125" style="26" customWidth="1"/>
    <col min="3334" max="3334" width="15.7109375" style="26" customWidth="1"/>
    <col min="3335" max="3335" width="15.5703125" style="26" customWidth="1"/>
    <col min="3336" max="3585" width="9.28515625" style="26"/>
    <col min="3586" max="3586" width="37.7109375" style="26" customWidth="1"/>
    <col min="3587" max="3588" width="14.28515625" style="26" customWidth="1"/>
    <col min="3589" max="3589" width="13.5703125" style="26" customWidth="1"/>
    <col min="3590" max="3590" width="15.7109375" style="26" customWidth="1"/>
    <col min="3591" max="3591" width="15.5703125" style="26" customWidth="1"/>
    <col min="3592" max="3841" width="9.28515625" style="26"/>
    <col min="3842" max="3842" width="37.7109375" style="26" customWidth="1"/>
    <col min="3843" max="3844" width="14.28515625" style="26" customWidth="1"/>
    <col min="3845" max="3845" width="13.5703125" style="26" customWidth="1"/>
    <col min="3846" max="3846" width="15.7109375" style="26" customWidth="1"/>
    <col min="3847" max="3847" width="15.5703125" style="26" customWidth="1"/>
    <col min="3848" max="4097" width="9.28515625" style="26"/>
    <col min="4098" max="4098" width="37.7109375" style="26" customWidth="1"/>
    <col min="4099" max="4100" width="14.28515625" style="26" customWidth="1"/>
    <col min="4101" max="4101" width="13.5703125" style="26" customWidth="1"/>
    <col min="4102" max="4102" width="15.7109375" style="26" customWidth="1"/>
    <col min="4103" max="4103" width="15.5703125" style="26" customWidth="1"/>
    <col min="4104" max="4353" width="9.28515625" style="26"/>
    <col min="4354" max="4354" width="37.7109375" style="26" customWidth="1"/>
    <col min="4355" max="4356" width="14.28515625" style="26" customWidth="1"/>
    <col min="4357" max="4357" width="13.5703125" style="26" customWidth="1"/>
    <col min="4358" max="4358" width="15.7109375" style="26" customWidth="1"/>
    <col min="4359" max="4359" width="15.5703125" style="26" customWidth="1"/>
    <col min="4360" max="4609" width="9.28515625" style="26"/>
    <col min="4610" max="4610" width="37.7109375" style="26" customWidth="1"/>
    <col min="4611" max="4612" width="14.28515625" style="26" customWidth="1"/>
    <col min="4613" max="4613" width="13.5703125" style="26" customWidth="1"/>
    <col min="4614" max="4614" width="15.7109375" style="26" customWidth="1"/>
    <col min="4615" max="4615" width="15.5703125" style="26" customWidth="1"/>
    <col min="4616" max="4865" width="9.28515625" style="26"/>
    <col min="4866" max="4866" width="37.7109375" style="26" customWidth="1"/>
    <col min="4867" max="4868" width="14.28515625" style="26" customWidth="1"/>
    <col min="4869" max="4869" width="13.5703125" style="26" customWidth="1"/>
    <col min="4870" max="4870" width="15.7109375" style="26" customWidth="1"/>
    <col min="4871" max="4871" width="15.5703125" style="26" customWidth="1"/>
    <col min="4872" max="5121" width="9.28515625" style="26"/>
    <col min="5122" max="5122" width="37.7109375" style="26" customWidth="1"/>
    <col min="5123" max="5124" width="14.28515625" style="26" customWidth="1"/>
    <col min="5125" max="5125" width="13.5703125" style="26" customWidth="1"/>
    <col min="5126" max="5126" width="15.7109375" style="26" customWidth="1"/>
    <col min="5127" max="5127" width="15.5703125" style="26" customWidth="1"/>
    <col min="5128" max="5377" width="9.28515625" style="26"/>
    <col min="5378" max="5378" width="37.7109375" style="26" customWidth="1"/>
    <col min="5379" max="5380" width="14.28515625" style="26" customWidth="1"/>
    <col min="5381" max="5381" width="13.5703125" style="26" customWidth="1"/>
    <col min="5382" max="5382" width="15.7109375" style="26" customWidth="1"/>
    <col min="5383" max="5383" width="15.5703125" style="26" customWidth="1"/>
    <col min="5384" max="5633" width="9.28515625" style="26"/>
    <col min="5634" max="5634" width="37.7109375" style="26" customWidth="1"/>
    <col min="5635" max="5636" width="14.28515625" style="26" customWidth="1"/>
    <col min="5637" max="5637" width="13.5703125" style="26" customWidth="1"/>
    <col min="5638" max="5638" width="15.7109375" style="26" customWidth="1"/>
    <col min="5639" max="5639" width="15.5703125" style="26" customWidth="1"/>
    <col min="5640" max="5889" width="9.28515625" style="26"/>
    <col min="5890" max="5890" width="37.7109375" style="26" customWidth="1"/>
    <col min="5891" max="5892" width="14.28515625" style="26" customWidth="1"/>
    <col min="5893" max="5893" width="13.5703125" style="26" customWidth="1"/>
    <col min="5894" max="5894" width="15.7109375" style="26" customWidth="1"/>
    <col min="5895" max="5895" width="15.5703125" style="26" customWidth="1"/>
    <col min="5896" max="6145" width="9.28515625" style="26"/>
    <col min="6146" max="6146" width="37.7109375" style="26" customWidth="1"/>
    <col min="6147" max="6148" width="14.28515625" style="26" customWidth="1"/>
    <col min="6149" max="6149" width="13.5703125" style="26" customWidth="1"/>
    <col min="6150" max="6150" width="15.7109375" style="26" customWidth="1"/>
    <col min="6151" max="6151" width="15.5703125" style="26" customWidth="1"/>
    <col min="6152" max="6401" width="9.28515625" style="26"/>
    <col min="6402" max="6402" width="37.7109375" style="26" customWidth="1"/>
    <col min="6403" max="6404" width="14.28515625" style="26" customWidth="1"/>
    <col min="6405" max="6405" width="13.5703125" style="26" customWidth="1"/>
    <col min="6406" max="6406" width="15.7109375" style="26" customWidth="1"/>
    <col min="6407" max="6407" width="15.5703125" style="26" customWidth="1"/>
    <col min="6408" max="6657" width="9.28515625" style="26"/>
    <col min="6658" max="6658" width="37.7109375" style="26" customWidth="1"/>
    <col min="6659" max="6660" width="14.28515625" style="26" customWidth="1"/>
    <col min="6661" max="6661" width="13.5703125" style="26" customWidth="1"/>
    <col min="6662" max="6662" width="15.7109375" style="26" customWidth="1"/>
    <col min="6663" max="6663" width="15.5703125" style="26" customWidth="1"/>
    <col min="6664" max="6913" width="9.28515625" style="26"/>
    <col min="6914" max="6914" width="37.7109375" style="26" customWidth="1"/>
    <col min="6915" max="6916" width="14.28515625" style="26" customWidth="1"/>
    <col min="6917" max="6917" width="13.5703125" style="26" customWidth="1"/>
    <col min="6918" max="6918" width="15.7109375" style="26" customWidth="1"/>
    <col min="6919" max="6919" width="15.5703125" style="26" customWidth="1"/>
    <col min="6920" max="7169" width="9.28515625" style="26"/>
    <col min="7170" max="7170" width="37.7109375" style="26" customWidth="1"/>
    <col min="7171" max="7172" width="14.28515625" style="26" customWidth="1"/>
    <col min="7173" max="7173" width="13.5703125" style="26" customWidth="1"/>
    <col min="7174" max="7174" width="15.7109375" style="26" customWidth="1"/>
    <col min="7175" max="7175" width="15.5703125" style="26" customWidth="1"/>
    <col min="7176" max="7425" width="9.28515625" style="26"/>
    <col min="7426" max="7426" width="37.7109375" style="26" customWidth="1"/>
    <col min="7427" max="7428" width="14.28515625" style="26" customWidth="1"/>
    <col min="7429" max="7429" width="13.5703125" style="26" customWidth="1"/>
    <col min="7430" max="7430" width="15.7109375" style="26" customWidth="1"/>
    <col min="7431" max="7431" width="15.5703125" style="26" customWidth="1"/>
    <col min="7432" max="7681" width="9.28515625" style="26"/>
    <col min="7682" max="7682" width="37.7109375" style="26" customWidth="1"/>
    <col min="7683" max="7684" width="14.28515625" style="26" customWidth="1"/>
    <col min="7685" max="7685" width="13.5703125" style="26" customWidth="1"/>
    <col min="7686" max="7686" width="15.7109375" style="26" customWidth="1"/>
    <col min="7687" max="7687" width="15.5703125" style="26" customWidth="1"/>
    <col min="7688" max="7937" width="9.28515625" style="26"/>
    <col min="7938" max="7938" width="37.7109375" style="26" customWidth="1"/>
    <col min="7939" max="7940" width="14.28515625" style="26" customWidth="1"/>
    <col min="7941" max="7941" width="13.5703125" style="26" customWidth="1"/>
    <col min="7942" max="7942" width="15.7109375" style="26" customWidth="1"/>
    <col min="7943" max="7943" width="15.5703125" style="26" customWidth="1"/>
    <col min="7944" max="8193" width="9.28515625" style="26"/>
    <col min="8194" max="8194" width="37.7109375" style="26" customWidth="1"/>
    <col min="8195" max="8196" width="14.28515625" style="26" customWidth="1"/>
    <col min="8197" max="8197" width="13.5703125" style="26" customWidth="1"/>
    <col min="8198" max="8198" width="15.7109375" style="26" customWidth="1"/>
    <col min="8199" max="8199" width="15.5703125" style="26" customWidth="1"/>
    <col min="8200" max="8449" width="9.28515625" style="26"/>
    <col min="8450" max="8450" width="37.7109375" style="26" customWidth="1"/>
    <col min="8451" max="8452" width="14.28515625" style="26" customWidth="1"/>
    <col min="8453" max="8453" width="13.5703125" style="26" customWidth="1"/>
    <col min="8454" max="8454" width="15.7109375" style="26" customWidth="1"/>
    <col min="8455" max="8455" width="15.5703125" style="26" customWidth="1"/>
    <col min="8456" max="8705" width="9.28515625" style="26"/>
    <col min="8706" max="8706" width="37.7109375" style="26" customWidth="1"/>
    <col min="8707" max="8708" width="14.28515625" style="26" customWidth="1"/>
    <col min="8709" max="8709" width="13.5703125" style="26" customWidth="1"/>
    <col min="8710" max="8710" width="15.7109375" style="26" customWidth="1"/>
    <col min="8711" max="8711" width="15.5703125" style="26" customWidth="1"/>
    <col min="8712" max="8961" width="9.28515625" style="26"/>
    <col min="8962" max="8962" width="37.7109375" style="26" customWidth="1"/>
    <col min="8963" max="8964" width="14.28515625" style="26" customWidth="1"/>
    <col min="8965" max="8965" width="13.5703125" style="26" customWidth="1"/>
    <col min="8966" max="8966" width="15.7109375" style="26" customWidth="1"/>
    <col min="8967" max="8967" width="15.5703125" style="26" customWidth="1"/>
    <col min="8968" max="9217" width="9.28515625" style="26"/>
    <col min="9218" max="9218" width="37.7109375" style="26" customWidth="1"/>
    <col min="9219" max="9220" width="14.28515625" style="26" customWidth="1"/>
    <col min="9221" max="9221" width="13.5703125" style="26" customWidth="1"/>
    <col min="9222" max="9222" width="15.7109375" style="26" customWidth="1"/>
    <col min="9223" max="9223" width="15.5703125" style="26" customWidth="1"/>
    <col min="9224" max="9473" width="9.28515625" style="26"/>
    <col min="9474" max="9474" width="37.7109375" style="26" customWidth="1"/>
    <col min="9475" max="9476" width="14.28515625" style="26" customWidth="1"/>
    <col min="9477" max="9477" width="13.5703125" style="26" customWidth="1"/>
    <col min="9478" max="9478" width="15.7109375" style="26" customWidth="1"/>
    <col min="9479" max="9479" width="15.5703125" style="26" customWidth="1"/>
    <col min="9480" max="9729" width="9.28515625" style="26"/>
    <col min="9730" max="9730" width="37.7109375" style="26" customWidth="1"/>
    <col min="9731" max="9732" width="14.28515625" style="26" customWidth="1"/>
    <col min="9733" max="9733" width="13.5703125" style="26" customWidth="1"/>
    <col min="9734" max="9734" width="15.7109375" style="26" customWidth="1"/>
    <col min="9735" max="9735" width="15.5703125" style="26" customWidth="1"/>
    <col min="9736" max="9985" width="9.28515625" style="26"/>
    <col min="9986" max="9986" width="37.7109375" style="26" customWidth="1"/>
    <col min="9987" max="9988" width="14.28515625" style="26" customWidth="1"/>
    <col min="9989" max="9989" width="13.5703125" style="26" customWidth="1"/>
    <col min="9990" max="9990" width="15.7109375" style="26" customWidth="1"/>
    <col min="9991" max="9991" width="15.5703125" style="26" customWidth="1"/>
    <col min="9992" max="10241" width="9.28515625" style="26"/>
    <col min="10242" max="10242" width="37.7109375" style="26" customWidth="1"/>
    <col min="10243" max="10244" width="14.28515625" style="26" customWidth="1"/>
    <col min="10245" max="10245" width="13.5703125" style="26" customWidth="1"/>
    <col min="10246" max="10246" width="15.7109375" style="26" customWidth="1"/>
    <col min="10247" max="10247" width="15.5703125" style="26" customWidth="1"/>
    <col min="10248" max="10497" width="9.28515625" style="26"/>
    <col min="10498" max="10498" width="37.7109375" style="26" customWidth="1"/>
    <col min="10499" max="10500" width="14.28515625" style="26" customWidth="1"/>
    <col min="10501" max="10501" width="13.5703125" style="26" customWidth="1"/>
    <col min="10502" max="10502" width="15.7109375" style="26" customWidth="1"/>
    <col min="10503" max="10503" width="15.5703125" style="26" customWidth="1"/>
    <col min="10504" max="10753" width="9.28515625" style="26"/>
    <col min="10754" max="10754" width="37.7109375" style="26" customWidth="1"/>
    <col min="10755" max="10756" width="14.28515625" style="26" customWidth="1"/>
    <col min="10757" max="10757" width="13.5703125" style="26" customWidth="1"/>
    <col min="10758" max="10758" width="15.7109375" style="26" customWidth="1"/>
    <col min="10759" max="10759" width="15.5703125" style="26" customWidth="1"/>
    <col min="10760" max="11009" width="9.28515625" style="26"/>
    <col min="11010" max="11010" width="37.7109375" style="26" customWidth="1"/>
    <col min="11011" max="11012" width="14.28515625" style="26" customWidth="1"/>
    <col min="11013" max="11013" width="13.5703125" style="26" customWidth="1"/>
    <col min="11014" max="11014" width="15.7109375" style="26" customWidth="1"/>
    <col min="11015" max="11015" width="15.5703125" style="26" customWidth="1"/>
    <col min="11016" max="11265" width="9.28515625" style="26"/>
    <col min="11266" max="11266" width="37.7109375" style="26" customWidth="1"/>
    <col min="11267" max="11268" width="14.28515625" style="26" customWidth="1"/>
    <col min="11269" max="11269" width="13.5703125" style="26" customWidth="1"/>
    <col min="11270" max="11270" width="15.7109375" style="26" customWidth="1"/>
    <col min="11271" max="11271" width="15.5703125" style="26" customWidth="1"/>
    <col min="11272" max="11521" width="9.28515625" style="26"/>
    <col min="11522" max="11522" width="37.7109375" style="26" customWidth="1"/>
    <col min="11523" max="11524" width="14.28515625" style="26" customWidth="1"/>
    <col min="11525" max="11525" width="13.5703125" style="26" customWidth="1"/>
    <col min="11526" max="11526" width="15.7109375" style="26" customWidth="1"/>
    <col min="11527" max="11527" width="15.5703125" style="26" customWidth="1"/>
    <col min="11528" max="11777" width="9.28515625" style="26"/>
    <col min="11778" max="11778" width="37.7109375" style="26" customWidth="1"/>
    <col min="11779" max="11780" width="14.28515625" style="26" customWidth="1"/>
    <col min="11781" max="11781" width="13.5703125" style="26" customWidth="1"/>
    <col min="11782" max="11782" width="15.7109375" style="26" customWidth="1"/>
    <col min="11783" max="11783" width="15.5703125" style="26" customWidth="1"/>
    <col min="11784" max="12033" width="9.28515625" style="26"/>
    <col min="12034" max="12034" width="37.7109375" style="26" customWidth="1"/>
    <col min="12035" max="12036" width="14.28515625" style="26" customWidth="1"/>
    <col min="12037" max="12037" width="13.5703125" style="26" customWidth="1"/>
    <col min="12038" max="12038" width="15.7109375" style="26" customWidth="1"/>
    <col min="12039" max="12039" width="15.5703125" style="26" customWidth="1"/>
    <col min="12040" max="12289" width="9.28515625" style="26"/>
    <col min="12290" max="12290" width="37.7109375" style="26" customWidth="1"/>
    <col min="12291" max="12292" width="14.28515625" style="26" customWidth="1"/>
    <col min="12293" max="12293" width="13.5703125" style="26" customWidth="1"/>
    <col min="12294" max="12294" width="15.7109375" style="26" customWidth="1"/>
    <col min="12295" max="12295" width="15.5703125" style="26" customWidth="1"/>
    <col min="12296" max="12545" width="9.28515625" style="26"/>
    <col min="12546" max="12546" width="37.7109375" style="26" customWidth="1"/>
    <col min="12547" max="12548" width="14.28515625" style="26" customWidth="1"/>
    <col min="12549" max="12549" width="13.5703125" style="26" customWidth="1"/>
    <col min="12550" max="12550" width="15.7109375" style="26" customWidth="1"/>
    <col min="12551" max="12551" width="15.5703125" style="26" customWidth="1"/>
    <col min="12552" max="12801" width="9.28515625" style="26"/>
    <col min="12802" max="12802" width="37.7109375" style="26" customWidth="1"/>
    <col min="12803" max="12804" width="14.28515625" style="26" customWidth="1"/>
    <col min="12805" max="12805" width="13.5703125" style="26" customWidth="1"/>
    <col min="12806" max="12806" width="15.7109375" style="26" customWidth="1"/>
    <col min="12807" max="12807" width="15.5703125" style="26" customWidth="1"/>
    <col min="12808" max="13057" width="9.28515625" style="26"/>
    <col min="13058" max="13058" width="37.7109375" style="26" customWidth="1"/>
    <col min="13059" max="13060" width="14.28515625" style="26" customWidth="1"/>
    <col min="13061" max="13061" width="13.5703125" style="26" customWidth="1"/>
    <col min="13062" max="13062" width="15.7109375" style="26" customWidth="1"/>
    <col min="13063" max="13063" width="15.5703125" style="26" customWidth="1"/>
    <col min="13064" max="13313" width="9.28515625" style="26"/>
    <col min="13314" max="13314" width="37.7109375" style="26" customWidth="1"/>
    <col min="13315" max="13316" width="14.28515625" style="26" customWidth="1"/>
    <col min="13317" max="13317" width="13.5703125" style="26" customWidth="1"/>
    <col min="13318" max="13318" width="15.7109375" style="26" customWidth="1"/>
    <col min="13319" max="13319" width="15.5703125" style="26" customWidth="1"/>
    <col min="13320" max="13569" width="9.28515625" style="26"/>
    <col min="13570" max="13570" width="37.7109375" style="26" customWidth="1"/>
    <col min="13571" max="13572" width="14.28515625" style="26" customWidth="1"/>
    <col min="13573" max="13573" width="13.5703125" style="26" customWidth="1"/>
    <col min="13574" max="13574" width="15.7109375" style="26" customWidth="1"/>
    <col min="13575" max="13575" width="15.5703125" style="26" customWidth="1"/>
    <col min="13576" max="13825" width="9.28515625" style="26"/>
    <col min="13826" max="13826" width="37.7109375" style="26" customWidth="1"/>
    <col min="13827" max="13828" width="14.28515625" style="26" customWidth="1"/>
    <col min="13829" max="13829" width="13.5703125" style="26" customWidth="1"/>
    <col min="13830" max="13830" width="15.7109375" style="26" customWidth="1"/>
    <col min="13831" max="13831" width="15.5703125" style="26" customWidth="1"/>
    <col min="13832" max="14081" width="9.28515625" style="26"/>
    <col min="14082" max="14082" width="37.7109375" style="26" customWidth="1"/>
    <col min="14083" max="14084" width="14.28515625" style="26" customWidth="1"/>
    <col min="14085" max="14085" width="13.5703125" style="26" customWidth="1"/>
    <col min="14086" max="14086" width="15.7109375" style="26" customWidth="1"/>
    <col min="14087" max="14087" width="15.5703125" style="26" customWidth="1"/>
    <col min="14088" max="14337" width="9.28515625" style="26"/>
    <col min="14338" max="14338" width="37.7109375" style="26" customWidth="1"/>
    <col min="14339" max="14340" width="14.28515625" style="26" customWidth="1"/>
    <col min="14341" max="14341" width="13.5703125" style="26" customWidth="1"/>
    <col min="14342" max="14342" width="15.7109375" style="26" customWidth="1"/>
    <col min="14343" max="14343" width="15.5703125" style="26" customWidth="1"/>
    <col min="14344" max="14593" width="9.28515625" style="26"/>
    <col min="14594" max="14594" width="37.7109375" style="26" customWidth="1"/>
    <col min="14595" max="14596" width="14.28515625" style="26" customWidth="1"/>
    <col min="14597" max="14597" width="13.5703125" style="26" customWidth="1"/>
    <col min="14598" max="14598" width="15.7109375" style="26" customWidth="1"/>
    <col min="14599" max="14599" width="15.5703125" style="26" customWidth="1"/>
    <col min="14600" max="14849" width="9.28515625" style="26"/>
    <col min="14850" max="14850" width="37.7109375" style="26" customWidth="1"/>
    <col min="14851" max="14852" width="14.28515625" style="26" customWidth="1"/>
    <col min="14853" max="14853" width="13.5703125" style="26" customWidth="1"/>
    <col min="14854" max="14854" width="15.7109375" style="26" customWidth="1"/>
    <col min="14855" max="14855" width="15.5703125" style="26" customWidth="1"/>
    <col min="14856" max="15105" width="9.28515625" style="26"/>
    <col min="15106" max="15106" width="37.7109375" style="26" customWidth="1"/>
    <col min="15107" max="15108" width="14.28515625" style="26" customWidth="1"/>
    <col min="15109" max="15109" width="13.5703125" style="26" customWidth="1"/>
    <col min="15110" max="15110" width="15.7109375" style="26" customWidth="1"/>
    <col min="15111" max="15111" width="15.5703125" style="26" customWidth="1"/>
    <col min="15112" max="15361" width="9.28515625" style="26"/>
    <col min="15362" max="15362" width="37.7109375" style="26" customWidth="1"/>
    <col min="15363" max="15364" width="14.28515625" style="26" customWidth="1"/>
    <col min="15365" max="15365" width="13.5703125" style="26" customWidth="1"/>
    <col min="15366" max="15366" width="15.7109375" style="26" customWidth="1"/>
    <col min="15367" max="15367" width="15.5703125" style="26" customWidth="1"/>
    <col min="15368" max="15617" width="9.28515625" style="26"/>
    <col min="15618" max="15618" width="37.7109375" style="26" customWidth="1"/>
    <col min="15619" max="15620" width="14.28515625" style="26" customWidth="1"/>
    <col min="15621" max="15621" width="13.5703125" style="26" customWidth="1"/>
    <col min="15622" max="15622" width="15.7109375" style="26" customWidth="1"/>
    <col min="15623" max="15623" width="15.5703125" style="26" customWidth="1"/>
    <col min="15624" max="15873" width="9.28515625" style="26"/>
    <col min="15874" max="15874" width="37.7109375" style="26" customWidth="1"/>
    <col min="15875" max="15876" width="14.28515625" style="26" customWidth="1"/>
    <col min="15877" max="15877" width="13.5703125" style="26" customWidth="1"/>
    <col min="15878" max="15878" width="15.7109375" style="26" customWidth="1"/>
    <col min="15879" max="15879" width="15.5703125" style="26" customWidth="1"/>
    <col min="15880" max="16129" width="9.28515625" style="26"/>
    <col min="16130" max="16130" width="37.7109375" style="26" customWidth="1"/>
    <col min="16131" max="16132" width="14.28515625" style="26" customWidth="1"/>
    <col min="16133" max="16133" width="13.5703125" style="26" customWidth="1"/>
    <col min="16134" max="16134" width="15.7109375" style="26" customWidth="1"/>
    <col min="16135" max="16135" width="15.5703125" style="26" customWidth="1"/>
    <col min="16136" max="16384" width="9.28515625" style="26"/>
  </cols>
  <sheetData>
    <row r="1" spans="1:7" ht="30" customHeight="1" x14ac:dyDescent="0.25"/>
    <row r="2" spans="1:7" ht="39" customHeight="1" x14ac:dyDescent="0.35">
      <c r="A2" s="7" t="str">
        <f>'Teine 3'!A2</f>
        <v>Koolilõuna 08.04-12.04.2024</v>
      </c>
      <c r="B2" s="123"/>
      <c r="C2" s="10" t="s">
        <v>45</v>
      </c>
      <c r="D2" s="12"/>
    </row>
    <row r="3" spans="1:7" ht="24" customHeight="1" x14ac:dyDescent="0.25">
      <c r="A3" s="65" t="s">
        <v>0</v>
      </c>
      <c r="B3" s="87"/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</row>
    <row r="4" spans="1:7" ht="17.25" customHeight="1" x14ac:dyDescent="0.25">
      <c r="A4" s="75" t="s">
        <v>6</v>
      </c>
      <c r="B4" s="105" t="str">
        <f>'Teine 3'!B4</f>
        <v>Bolognese kaste</v>
      </c>
      <c r="C4" s="76">
        <v>120</v>
      </c>
      <c r="D4" s="103">
        <f>(C4/'Teine 3'!C4)*'Teine 3'!D4</f>
        <v>201.87428571428572</v>
      </c>
      <c r="E4" s="103">
        <f>(D4/'Teine 3'!D4)*'Teine 3'!E4</f>
        <v>13.508571428571427</v>
      </c>
      <c r="F4" s="103">
        <f>(E4/'Teine 3'!E4)*'Teine 3'!F4</f>
        <v>14.485714285714284</v>
      </c>
      <c r="G4" s="103">
        <f>(F4/'Teine 3'!F4)*'Teine 3'!G4</f>
        <v>8.4428571428571413</v>
      </c>
    </row>
    <row r="5" spans="1:7" x14ac:dyDescent="0.25">
      <c r="A5" s="63"/>
      <c r="B5" s="105" t="str">
        <f>'Teine 3'!B5</f>
        <v>Täisterapasta/pasta (G)</v>
      </c>
      <c r="C5" s="77">
        <v>70</v>
      </c>
      <c r="D5" s="103">
        <f>(C5/'Teine 3'!C5)*'Teine 3'!D5</f>
        <v>126</v>
      </c>
      <c r="E5" s="103">
        <f>(D5/'Teine 3'!D5)*'Teine 3'!E5</f>
        <v>24.01</v>
      </c>
      <c r="F5" s="103">
        <f>(E5/'Teine 3'!E5)*'Teine 3'!F5</f>
        <v>0.98699999999999999</v>
      </c>
      <c r="G5" s="103">
        <f>(F5/'Teine 3'!F5)*'Teine 3'!G5</f>
        <v>4.6500000000000004</v>
      </c>
    </row>
    <row r="6" spans="1:7" s="49" customFormat="1" x14ac:dyDescent="0.25">
      <c r="A6" s="63"/>
      <c r="B6" s="105" t="str">
        <f>'Teine 3'!B6</f>
        <v>Tatar, aurutatud</v>
      </c>
      <c r="C6" s="76">
        <v>70</v>
      </c>
      <c r="D6" s="103">
        <f>(C6/'Teine 3'!C6)*'Teine 3'!D6</f>
        <v>55.9</v>
      </c>
      <c r="E6" s="103">
        <f>(D6/'Teine 3'!D6)*'Teine 3'!E6</f>
        <v>11.6</v>
      </c>
      <c r="F6" s="103">
        <f>(E6/'Teine 3'!E6)*'Teine 3'!F6</f>
        <v>0.35</v>
      </c>
      <c r="G6" s="103">
        <f>(F6/'Teine 3'!F6)*'Teine 3'!G6</f>
        <v>2.09</v>
      </c>
    </row>
    <row r="7" spans="1:7" x14ac:dyDescent="0.25">
      <c r="A7" s="63"/>
      <c r="B7" s="105" t="str">
        <f>'Teine 3'!B7</f>
        <v>Kapsasalat kurgiga</v>
      </c>
      <c r="C7" s="76">
        <v>50</v>
      </c>
      <c r="D7" s="103">
        <f>(C7/'Teine 3'!C7)*'Teine 3'!D7</f>
        <v>25.6</v>
      </c>
      <c r="E7" s="103">
        <f>(D7/'Teine 3'!D7)*'Teine 3'!E7</f>
        <v>2.66</v>
      </c>
      <c r="F7" s="103">
        <f>(E7/'Teine 3'!E7)*'Teine 3'!F7</f>
        <v>1.1850000000000001</v>
      </c>
      <c r="G7" s="103">
        <f>(F7/'Teine 3'!F7)*'Teine 3'!G7</f>
        <v>0.52500000000000002</v>
      </c>
    </row>
    <row r="8" spans="1:7" x14ac:dyDescent="0.25">
      <c r="A8" s="63"/>
      <c r="B8" s="105" t="str">
        <f>'Teine 3'!B8</f>
        <v>Porgand, hernes, porrulauk</v>
      </c>
      <c r="C8" s="76">
        <v>50</v>
      </c>
      <c r="D8" s="103">
        <f>(C8/'Teine 3'!C8)*'Teine 3'!D8</f>
        <v>31.25</v>
      </c>
      <c r="E8" s="103">
        <f>(D8/'Teine 3'!D8)*'Teine 3'!E8</f>
        <v>3.28</v>
      </c>
      <c r="F8" s="103">
        <f>(E8/'Teine 3'!E8)*'Teine 3'!F8</f>
        <v>0.79</v>
      </c>
      <c r="G8" s="103">
        <f>(F8/'Teine 3'!F8)*'Teine 3'!G8</f>
        <v>1.595</v>
      </c>
    </row>
    <row r="9" spans="1:7" s="9" customFormat="1" x14ac:dyDescent="0.25">
      <c r="A9" s="59"/>
      <c r="B9" s="105" t="str">
        <f>'Teine 3'!B9</f>
        <v>Salatikaste</v>
      </c>
      <c r="C9" s="101">
        <v>5</v>
      </c>
      <c r="D9" s="103">
        <f>(C9/'Teine 3'!C9)*'Teine 3'!D9</f>
        <v>35.25</v>
      </c>
      <c r="E9" s="103">
        <f>(D9/'Teine 3'!D9)*'Teine 3'!E9</f>
        <v>0.03</v>
      </c>
      <c r="F9" s="103">
        <f>(E9/'Teine 3'!E9)*'Teine 3'!F9</f>
        <v>3.9</v>
      </c>
      <c r="G9" s="103">
        <f>(F9/'Teine 3'!F9)*'Teine 3'!G9</f>
        <v>0.01</v>
      </c>
    </row>
    <row r="10" spans="1:7" s="9" customFormat="1" x14ac:dyDescent="0.25">
      <c r="A10" s="59"/>
      <c r="B10" s="105" t="str">
        <f>'Teine 3'!B10</f>
        <v>Seemnesegu</v>
      </c>
      <c r="C10" s="101">
        <v>10</v>
      </c>
      <c r="D10" s="103">
        <f>(C10/'Teine 3'!C10)*'Teine 3'!D10</f>
        <v>61.1</v>
      </c>
      <c r="E10" s="103">
        <f>(D10/'Teine 3'!D10)*'Teine 3'!E10</f>
        <v>1.42</v>
      </c>
      <c r="F10" s="103">
        <f>(E10/'Teine 3'!E10)*'Teine 3'!F10</f>
        <v>5.36</v>
      </c>
      <c r="G10" s="103">
        <f>(F10/'Teine 3'!F10)*'Teine 3'!G10</f>
        <v>2.42</v>
      </c>
    </row>
    <row r="11" spans="1:7" x14ac:dyDescent="0.25">
      <c r="A11" s="63"/>
      <c r="B11" s="105" t="str">
        <f>'Teine 3'!B11</f>
        <v>PRIA Piimatooted (piim, keefir ) (L)</v>
      </c>
      <c r="C11" s="23">
        <v>100</v>
      </c>
      <c r="D11" s="103"/>
      <c r="E11" s="103"/>
      <c r="F11" s="103"/>
      <c r="G11" s="103"/>
    </row>
    <row r="12" spans="1:7" x14ac:dyDescent="0.25">
      <c r="A12" s="63"/>
      <c r="B12" s="105" t="str">
        <f>'Teine 3'!B12</f>
        <v>Rukkileiva- ja sepikutoodete valik (G)</v>
      </c>
      <c r="C12" s="100">
        <v>40</v>
      </c>
      <c r="D12" s="103">
        <f>(C12/'Teine 3'!C12)*'Teine 3'!D12</f>
        <v>92</v>
      </c>
      <c r="E12" s="103">
        <f>(D12/'Teine 3'!D12)*'Teine 3'!E12</f>
        <v>19.680000000000003</v>
      </c>
      <c r="F12" s="103">
        <f>(E12/'Teine 3'!E12)*'Teine 3'!F12</f>
        <v>0.66400000000000003</v>
      </c>
      <c r="G12" s="103">
        <f>(F12/'Teine 3'!F12)*'Teine 3'!G12</f>
        <v>3.1520000000000001</v>
      </c>
    </row>
    <row r="13" spans="1:7" x14ac:dyDescent="0.25">
      <c r="A13" s="63"/>
      <c r="B13" s="105" t="str">
        <f>'Teine 3'!B13</f>
        <v xml:space="preserve">Õun (PRIA) </v>
      </c>
      <c r="C13" s="76">
        <v>100</v>
      </c>
      <c r="D13" s="103">
        <f>(C13/'Teine 3'!C13)*'Teine 3'!D13</f>
        <v>48.3</v>
      </c>
      <c r="E13" s="103">
        <f>(D13/'Teine 3'!D13)*'Teine 3'!E13</f>
        <v>10.9</v>
      </c>
      <c r="F13" s="103">
        <f>(E13/'Teine 3'!E13)*'Teine 3'!F13</f>
        <v>0</v>
      </c>
      <c r="G13" s="103">
        <v>0.3</v>
      </c>
    </row>
    <row r="14" spans="1:7" s="50" customFormat="1" x14ac:dyDescent="0.25">
      <c r="A14" s="69"/>
      <c r="B14" s="96" t="s">
        <v>10</v>
      </c>
      <c r="C14" s="97"/>
      <c r="D14" s="97">
        <f>SUM(D4:D13)</f>
        <v>677.27428571428572</v>
      </c>
      <c r="E14" s="97">
        <f>SUM(E4:E13)</f>
        <v>87.088571428571441</v>
      </c>
      <c r="F14" s="97">
        <f>SUM(F4:F13)</f>
        <v>27.721714285714281</v>
      </c>
      <c r="G14" s="97">
        <f>SUM(G4:G13)</f>
        <v>23.184857142857144</v>
      </c>
    </row>
    <row r="15" spans="1:7" x14ac:dyDescent="0.25">
      <c r="A15" s="20"/>
      <c r="B15" s="21"/>
    </row>
    <row r="16" spans="1:7" ht="24" customHeight="1" x14ac:dyDescent="0.25">
      <c r="A16" s="65" t="s">
        <v>11</v>
      </c>
      <c r="B16" s="87"/>
      <c r="C16" s="74" t="s">
        <v>1</v>
      </c>
      <c r="D16" s="74" t="s">
        <v>2</v>
      </c>
      <c r="E16" s="74" t="s">
        <v>3</v>
      </c>
      <c r="F16" s="74" t="s">
        <v>4</v>
      </c>
      <c r="G16" s="74" t="s">
        <v>5</v>
      </c>
    </row>
    <row r="17" spans="1:7" x14ac:dyDescent="0.25">
      <c r="A17" s="75" t="s">
        <v>6</v>
      </c>
      <c r="B17" s="105" t="str">
        <f>'Teine 3'!B16</f>
        <v>Kanaliha tükid koorekastmes (L, G)</v>
      </c>
      <c r="C17" s="76">
        <v>120</v>
      </c>
      <c r="D17" s="103">
        <f>(C17/'Teine 3'!C16)*'Teine 3'!D16</f>
        <v>135.6</v>
      </c>
      <c r="E17" s="103">
        <f>(D17/'Teine 3'!D16)*'Teine 3'!E16</f>
        <v>12.274285714285716</v>
      </c>
      <c r="F17" s="103">
        <f>(E17/'Teine 3'!E16)*'Teine 3'!F16</f>
        <v>8.9142857142857146</v>
      </c>
      <c r="G17" s="103">
        <f>(F17/'Teine 3'!F16)*'Teine 3'!G16</f>
        <v>8.194285714285714</v>
      </c>
    </row>
    <row r="18" spans="1:7" x14ac:dyDescent="0.25">
      <c r="A18" s="63"/>
      <c r="B18" s="105" t="str">
        <f>'Teine 3'!B17</f>
        <v>Riis, aurutatud</v>
      </c>
      <c r="C18" s="76">
        <v>70</v>
      </c>
      <c r="D18" s="103">
        <f>(C18/'Teine 3'!C17)*'Teine 3'!D17</f>
        <v>91</v>
      </c>
      <c r="E18" s="103">
        <f>(D18/'Teine 3'!D17)*'Teine 3'!E17</f>
        <v>20.16</v>
      </c>
      <c r="F18" s="103">
        <f>(E18/'Teine 3'!E17)*'Teine 3'!F17</f>
        <v>0.17499999999999999</v>
      </c>
      <c r="G18" s="103">
        <f>(F18/'Teine 3'!F17)*'Teine 3'!G17</f>
        <v>2.0720000000000001</v>
      </c>
    </row>
    <row r="19" spans="1:7" x14ac:dyDescent="0.25">
      <c r="A19" s="63"/>
      <c r="B19" s="105" t="str">
        <f>'Teine 3'!B18</f>
        <v>Kartulipüree (L)</v>
      </c>
      <c r="C19" s="51">
        <v>70</v>
      </c>
      <c r="D19" s="103">
        <f>(C19/'Teine 3'!C18)*'Teine 3'!D18</f>
        <v>63.28</v>
      </c>
      <c r="E19" s="103">
        <f>(D19/'Teine 3'!D18)*'Teine 3'!E18</f>
        <v>10.15</v>
      </c>
      <c r="F19" s="103">
        <f>(E19/'Teine 3'!E18)*'Teine 3'!F18</f>
        <v>1.659</v>
      </c>
      <c r="G19" s="103">
        <f>(F19/'Teine 3'!F18)*'Teine 3'!G18</f>
        <v>1.645</v>
      </c>
    </row>
    <row r="20" spans="1:7" x14ac:dyDescent="0.25">
      <c r="A20" s="63"/>
      <c r="B20" s="105" t="str">
        <f>'Teine 3'!B19</f>
        <v>Kapsa salat paprika ja tilliga</v>
      </c>
      <c r="C20" s="99">
        <v>50</v>
      </c>
      <c r="D20" s="103">
        <f>(C20/'Teine 3'!C19)*'Teine 3'!D19</f>
        <v>15.2</v>
      </c>
      <c r="E20" s="103">
        <f>(D20/'Teine 3'!D19)*'Teine 3'!E19</f>
        <v>2.4449999999999998</v>
      </c>
      <c r="F20" s="103">
        <f>(E20/'Teine 3'!E19)*'Teine 3'!F19</f>
        <v>0.1255</v>
      </c>
      <c r="G20" s="103">
        <f>(F20/'Teine 3'!F19)*'Teine 3'!G19</f>
        <v>0.60499999999999998</v>
      </c>
    </row>
    <row r="21" spans="1:7" x14ac:dyDescent="0.25">
      <c r="A21" s="63"/>
      <c r="B21" s="105" t="str">
        <f>'Teine 3'!B20</f>
        <v xml:space="preserve">Peet, hapukurk, oad </v>
      </c>
      <c r="C21" s="115">
        <v>50</v>
      </c>
      <c r="D21" s="103">
        <f>(C21/'Teine 3'!C20)*'Teine 3'!D20</f>
        <v>20.95</v>
      </c>
      <c r="E21" s="103">
        <f>(D21/'Teine 3'!D20)*'Teine 3'!E20</f>
        <v>3.165</v>
      </c>
      <c r="F21" s="103">
        <f>(E21/'Teine 3'!E20)*'Teine 3'!F20</f>
        <v>0.11849999999999999</v>
      </c>
      <c r="G21" s="103">
        <f>(F21/'Teine 3'!F20)*'Teine 3'!G20</f>
        <v>1.2150000000000001</v>
      </c>
    </row>
    <row r="22" spans="1:7" x14ac:dyDescent="0.25">
      <c r="A22" s="63"/>
      <c r="B22" s="105" t="str">
        <f>'Teine 3'!B21</f>
        <v>Salatikaste</v>
      </c>
      <c r="C22" s="115">
        <v>5</v>
      </c>
      <c r="D22" s="103">
        <f>(C22/'Teine 3'!C21)*'Teine 3'!D21</f>
        <v>35.25</v>
      </c>
      <c r="E22" s="103">
        <f>(D22/'Teine 3'!D21)*'Teine 3'!E21</f>
        <v>0.03</v>
      </c>
      <c r="F22" s="103">
        <f>(E22/'Teine 3'!E21)*'Teine 3'!F21</f>
        <v>3.9</v>
      </c>
      <c r="G22" s="103">
        <f>(F22/'Teine 3'!F21)*'Teine 3'!G21</f>
        <v>0.01</v>
      </c>
    </row>
    <row r="23" spans="1:7" x14ac:dyDescent="0.25">
      <c r="A23" s="63"/>
      <c r="B23" s="105" t="str">
        <f>'Teine 3'!B22</f>
        <v>Seemnesegu</v>
      </c>
      <c r="C23" s="115">
        <v>10</v>
      </c>
      <c r="D23" s="103">
        <f>(C23/'Teine 3'!C22)*'Teine 3'!D22</f>
        <v>61.1</v>
      </c>
      <c r="E23" s="103">
        <f>(D23/'Teine 3'!D22)*'Teine 3'!E22</f>
        <v>1.42</v>
      </c>
      <c r="F23" s="103">
        <f>(E23/'Teine 3'!E22)*'Teine 3'!F22</f>
        <v>5.36</v>
      </c>
      <c r="G23" s="103">
        <f>(F23/'Teine 3'!F22)*'Teine 3'!G22</f>
        <v>2.42</v>
      </c>
    </row>
    <row r="24" spans="1:7" x14ac:dyDescent="0.25">
      <c r="A24" s="63"/>
      <c r="B24" s="105" t="str">
        <f>'Teine 3'!B23</f>
        <v>PRIA Piimatooted (piim, keefir) (L)</v>
      </c>
      <c r="C24" s="115">
        <v>100</v>
      </c>
      <c r="D24" s="103"/>
      <c r="E24" s="103"/>
      <c r="F24" s="103"/>
      <c r="G24" s="103"/>
    </row>
    <row r="25" spans="1:7" x14ac:dyDescent="0.25">
      <c r="A25" s="63"/>
      <c r="B25" s="105" t="str">
        <f>'Teine 3'!B24</f>
        <v>Rukkileiva- ja sepikutoodete valik (G)</v>
      </c>
      <c r="C25" s="100">
        <v>40</v>
      </c>
      <c r="D25" s="103">
        <f>(C25/'Teine 3'!C24)*'Teine 3'!D24</f>
        <v>92</v>
      </c>
      <c r="E25" s="103">
        <f>(D25/'Teine 3'!D24)*'Teine 3'!E24</f>
        <v>19.680000000000003</v>
      </c>
      <c r="F25" s="103">
        <f>(E25/'Teine 3'!E24)*'Teine 3'!F24</f>
        <v>0.66400000000000003</v>
      </c>
      <c r="G25" s="103">
        <f>(F25/'Teine 3'!F24)*'Teine 3'!G24</f>
        <v>3.1520000000000001</v>
      </c>
    </row>
    <row r="26" spans="1:7" x14ac:dyDescent="0.25">
      <c r="A26" s="75"/>
      <c r="B26" s="105" t="str">
        <f>'Teine 3'!B25</f>
        <v>Pirn  (PRIA)</v>
      </c>
      <c r="C26" s="76">
        <v>100</v>
      </c>
      <c r="D26" s="103">
        <f>(C26/'Teine 3'!C25)*'Teine 3'!D25</f>
        <v>48.3</v>
      </c>
      <c r="E26" s="103">
        <f>(D26/'Teine 3'!D25)*'Teine 3'!E25</f>
        <v>10.9</v>
      </c>
      <c r="F26" s="103">
        <f>(E26/'Teine 3'!E25)*'Teine 3'!F25</f>
        <v>0</v>
      </c>
      <c r="G26" s="103">
        <v>0</v>
      </c>
    </row>
    <row r="27" spans="1:7" s="50" customFormat="1" x14ac:dyDescent="0.25">
      <c r="A27" s="69"/>
      <c r="B27" s="96" t="s">
        <v>10</v>
      </c>
      <c r="C27" s="97"/>
      <c r="D27" s="97">
        <f>SUM(D17:D26)</f>
        <v>562.67999999999995</v>
      </c>
      <c r="E27" s="97">
        <f>SUM(E17:E26)</f>
        <v>80.224285714285728</v>
      </c>
      <c r="F27" s="97">
        <f>SUM(F17:F26)</f>
        <v>20.916285714285717</v>
      </c>
      <c r="G27" s="97">
        <f>SUM(G17:G26)</f>
        <v>19.313285714285715</v>
      </c>
    </row>
    <row r="28" spans="1:7" x14ac:dyDescent="0.25">
      <c r="A28" s="20"/>
      <c r="B28" s="21"/>
    </row>
    <row r="29" spans="1:7" ht="24" customHeight="1" x14ac:dyDescent="0.25">
      <c r="A29" s="65" t="s">
        <v>14</v>
      </c>
      <c r="B29" s="87"/>
      <c r="C29" s="74" t="s">
        <v>1</v>
      </c>
      <c r="D29" s="74" t="s">
        <v>2</v>
      </c>
      <c r="E29" s="74" t="s">
        <v>3</v>
      </c>
      <c r="F29" s="74" t="s">
        <v>4</v>
      </c>
      <c r="G29" s="74" t="s">
        <v>5</v>
      </c>
    </row>
    <row r="30" spans="1:7" x14ac:dyDescent="0.25">
      <c r="A30" s="75" t="s">
        <v>6</v>
      </c>
      <c r="B30" s="98" t="str">
        <f>'Teine 3'!B28</f>
        <v>Kalasupp</v>
      </c>
      <c r="C30" s="76">
        <v>200</v>
      </c>
      <c r="D30" s="103">
        <f>(C30/'Teine 3'!C28)*'Teine 3'!D28</f>
        <v>254</v>
      </c>
      <c r="E30" s="103">
        <f>(D30/'Teine 3'!D28)*'Teine 3'!E28</f>
        <v>26.400000000000002</v>
      </c>
      <c r="F30" s="103">
        <f>(E30/'Teine 3'!E28)*'Teine 3'!F28</f>
        <v>6.16</v>
      </c>
      <c r="G30" s="103">
        <f>(F30/'Teine 3'!F28)*'Teine 3'!G28</f>
        <v>8.2000000000000011</v>
      </c>
    </row>
    <row r="31" spans="1:7" x14ac:dyDescent="0.25">
      <c r="A31" s="63"/>
      <c r="B31" s="98" t="str">
        <f>'Teine 3'!B29</f>
        <v>Hapukoor (L)</v>
      </c>
      <c r="C31" s="76">
        <v>10</v>
      </c>
      <c r="D31" s="103">
        <f>(C31/'Teine 3'!C29)*'Teine 3'!D29</f>
        <v>22.2</v>
      </c>
      <c r="E31" s="103">
        <f>(D31/'Teine 3'!D29)*'Teine 3'!E29</f>
        <v>0.38</v>
      </c>
      <c r="F31" s="103">
        <f>(E31/'Teine 3'!E29)*'Teine 3'!F29</f>
        <v>2.15</v>
      </c>
      <c r="G31" s="103">
        <f>(F31/'Teine 3'!F29)*'Teine 3'!G29</f>
        <v>0.33</v>
      </c>
    </row>
    <row r="32" spans="1:7" x14ac:dyDescent="0.25">
      <c r="A32" s="63"/>
      <c r="B32" s="98" t="str">
        <f>'Teine 3'!B30</f>
        <v xml:space="preserve">Pannkook moosiga (G, L) </v>
      </c>
      <c r="C32" s="76">
        <v>160</v>
      </c>
      <c r="D32" s="103">
        <f>(C32/'Teine 3'!C30)*'Teine 3'!D30</f>
        <v>219.2</v>
      </c>
      <c r="E32" s="103">
        <f>(D32/'Teine 3'!D30)*'Teine 3'!E30</f>
        <v>24</v>
      </c>
      <c r="F32" s="103">
        <f>(E32/'Teine 3'!E30)*'Teine 3'!F30</f>
        <v>11.31</v>
      </c>
      <c r="G32" s="103">
        <f>(F32/'Teine 3'!F30)*'Teine 3'!G30</f>
        <v>5.34</v>
      </c>
    </row>
    <row r="33" spans="1:7" x14ac:dyDescent="0.25">
      <c r="A33" s="63"/>
      <c r="B33" s="98" t="str">
        <f>'Teine 3'!B31</f>
        <v>PRIA Piimatooted (piim, keefir) (L)</v>
      </c>
      <c r="C33" s="76">
        <v>100</v>
      </c>
      <c r="D33" s="103"/>
      <c r="E33" s="103"/>
      <c r="F33" s="103"/>
      <c r="G33" s="103"/>
    </row>
    <row r="34" spans="1:7" x14ac:dyDescent="0.25">
      <c r="A34" s="63"/>
      <c r="B34" s="98" t="str">
        <f>'Teine 3'!B32</f>
        <v>Rukkileiva- ja sepikutoodete valik (G)</v>
      </c>
      <c r="C34" s="76">
        <v>40</v>
      </c>
      <c r="D34" s="103">
        <f>(C34/'Teine 3'!C32)*'Teine 3'!D32</f>
        <v>92</v>
      </c>
      <c r="E34" s="103">
        <f>(D34/'Teine 3'!D32)*'Teine 3'!E32</f>
        <v>19.680000000000003</v>
      </c>
      <c r="F34" s="103">
        <f>(E34/'Teine 3'!E32)*'Teine 3'!F32</f>
        <v>0.66400000000000003</v>
      </c>
      <c r="G34" s="103">
        <f>(F34/'Teine 3'!F32)*'Teine 3'!G32</f>
        <v>3.1520000000000001</v>
      </c>
    </row>
    <row r="35" spans="1:7" x14ac:dyDescent="0.25">
      <c r="A35" s="124"/>
      <c r="B35" s="98" t="str">
        <f>'Teine 3'!B33</f>
        <v xml:space="preserve">Kapsas, valge/punane (PRIA) </v>
      </c>
      <c r="C35" s="51">
        <v>100</v>
      </c>
      <c r="D35" s="103">
        <f>(C35/'Teine 3'!C33)*'Teine 3'!D33</f>
        <v>27.3</v>
      </c>
      <c r="E35" s="103">
        <f>(D35/'Teine 3'!D33)*'Teine 3'!E33</f>
        <v>4.24</v>
      </c>
      <c r="F35" s="103">
        <f>(E35/'Teine 3'!E33)*'Teine 3'!F33</f>
        <v>0.2</v>
      </c>
      <c r="G35" s="103">
        <f>(F35/'Teine 3'!F33)*'Teine 3'!G33</f>
        <v>1.1299999999999999</v>
      </c>
    </row>
    <row r="36" spans="1:7" s="50" customFormat="1" x14ac:dyDescent="0.25">
      <c r="A36" s="69"/>
      <c r="B36" s="96" t="s">
        <v>10</v>
      </c>
      <c r="C36" s="97"/>
      <c r="D36" s="97">
        <f>SUM(D30:D35)</f>
        <v>614.69999999999993</v>
      </c>
      <c r="E36" s="97">
        <f>SUM(E30:E35)</f>
        <v>74.7</v>
      </c>
      <c r="F36" s="97">
        <f>SUM(F30:F35)</f>
        <v>20.484000000000002</v>
      </c>
      <c r="G36" s="97">
        <f>SUM(G30:G35)</f>
        <v>18.152000000000001</v>
      </c>
    </row>
    <row r="37" spans="1:7" x14ac:dyDescent="0.25">
      <c r="A37" s="20"/>
      <c r="B37" s="21"/>
    </row>
    <row r="38" spans="1:7" ht="24" customHeight="1" x14ac:dyDescent="0.25">
      <c r="A38" s="65" t="s">
        <v>15</v>
      </c>
      <c r="B38" s="87"/>
      <c r="C38" s="74" t="s">
        <v>1</v>
      </c>
      <c r="D38" s="74" t="s">
        <v>2</v>
      </c>
      <c r="E38" s="74" t="s">
        <v>3</v>
      </c>
      <c r="F38" s="74" t="s">
        <v>4</v>
      </c>
      <c r="G38" s="74" t="s">
        <v>5</v>
      </c>
    </row>
    <row r="39" spans="1:7" x14ac:dyDescent="0.25">
      <c r="A39" s="75" t="s">
        <v>6</v>
      </c>
      <c r="B39" s="269" t="str">
        <f>'Teine 3'!B36</f>
        <v>Hakklihapall riisiga</v>
      </c>
      <c r="C39" s="78">
        <v>50</v>
      </c>
      <c r="D39" s="247">
        <f>(C39/'Teine 3'!C36)*'Teine 3'!D36</f>
        <v>101.5</v>
      </c>
      <c r="E39" s="247">
        <f>(D39/'Teine 3'!D36)*'Teine 3'!E36</f>
        <v>4.16</v>
      </c>
      <c r="F39" s="247">
        <f>(E39/'Teine 3'!E36)*'Teine 3'!F36</f>
        <v>4.47</v>
      </c>
      <c r="G39" s="247">
        <f>(F39/'Teine 3'!F36)*'Teine 3'!G36</f>
        <v>13.7</v>
      </c>
    </row>
    <row r="40" spans="1:7" s="9" customFormat="1" x14ac:dyDescent="0.25">
      <c r="A40" s="37"/>
      <c r="B40" s="269" t="str">
        <f>'Teine 3'!B37</f>
        <v>Koorekaste (L, G)</v>
      </c>
      <c r="C40" s="246">
        <v>50</v>
      </c>
      <c r="D40" s="247">
        <f>(C40/'Teine 3'!C37)*'Teine 3'!D37</f>
        <v>23.9</v>
      </c>
      <c r="E40" s="247">
        <f>(D40/'Teine 3'!D37)*'Teine 3'!E37</f>
        <v>6.45</v>
      </c>
      <c r="F40" s="247">
        <f>(E40/'Teine 3'!E37)*'Teine 3'!F37</f>
        <v>1.115</v>
      </c>
      <c r="G40" s="247">
        <f>(F40/'Teine 3'!F37)*'Teine 3'!G37</f>
        <v>0.41349999999999998</v>
      </c>
    </row>
    <row r="41" spans="1:7" x14ac:dyDescent="0.25">
      <c r="A41" s="63"/>
      <c r="B41" s="269" t="str">
        <f>'Teine 3'!B38</f>
        <v>Täisterapasta/pasta (G)</v>
      </c>
      <c r="C41" s="78">
        <v>70</v>
      </c>
      <c r="D41" s="247">
        <f>(C41/'Teine 3'!C38)*'Teine 3'!D38</f>
        <v>126</v>
      </c>
      <c r="E41" s="247">
        <f>(D41/'Teine 3'!D38)*'Teine 3'!E38</f>
        <v>24.01</v>
      </c>
      <c r="F41" s="247">
        <f>(E41/'Teine 3'!E38)*'Teine 3'!F38</f>
        <v>0.98699999999999999</v>
      </c>
      <c r="G41" s="247">
        <f>(F41/'Teine 3'!F38)*'Teine 3'!G38</f>
        <v>4.6500000000000004</v>
      </c>
    </row>
    <row r="42" spans="1:7" x14ac:dyDescent="0.25">
      <c r="A42" s="75"/>
      <c r="B42" s="269" t="str">
        <f>'Teine 3'!B39</f>
        <v>Riis, keedetud (G)</v>
      </c>
      <c r="C42" s="77">
        <v>70</v>
      </c>
      <c r="D42" s="247">
        <f>(C42/'Teine 3'!C39)*'Teine 3'!D39</f>
        <v>85.4</v>
      </c>
      <c r="E42" s="247">
        <f>(D42/'Teine 3'!D39)*'Teine 3'!E39</f>
        <v>16.45</v>
      </c>
      <c r="F42" s="247">
        <f>(E42/'Teine 3'!E39)*'Teine 3'!F39</f>
        <v>0.55369999999999997</v>
      </c>
      <c r="G42" s="247">
        <f>(F42/'Teine 3'!F39)*'Teine 3'!G39</f>
        <v>2.8420000000000001</v>
      </c>
    </row>
    <row r="43" spans="1:7" x14ac:dyDescent="0.25">
      <c r="A43" s="75"/>
      <c r="B43" s="269" t="str">
        <f>'Teine 3'!B40</f>
        <v>Porgandisalat</v>
      </c>
      <c r="C43" s="77">
        <v>50</v>
      </c>
      <c r="D43" s="247">
        <f>(C43/'Teine 3'!C40)*'Teine 3'!D40</f>
        <v>22.65</v>
      </c>
      <c r="E43" s="247">
        <f>(D43/'Teine 3'!D40)*'Teine 3'!E40</f>
        <v>2.9649999999999999</v>
      </c>
      <c r="F43" s="247">
        <f>(E43/'Teine 3'!E40)*'Teine 3'!F40</f>
        <v>0.77</v>
      </c>
      <c r="G43" s="247">
        <f>(F43/'Teine 3'!F40)*'Teine 3'!G40</f>
        <v>0.28699999999999998</v>
      </c>
    </row>
    <row r="44" spans="1:7" x14ac:dyDescent="0.25">
      <c r="A44" s="75"/>
      <c r="B44" s="269" t="str">
        <f>'Teine 3'!B41</f>
        <v>Peakapsas, pastinaak, mais</v>
      </c>
      <c r="C44" s="77">
        <v>50</v>
      </c>
      <c r="D44" s="247">
        <f>(C44/'Teine 3'!C41)*'Teine 3'!D41</f>
        <v>27.75</v>
      </c>
      <c r="E44" s="247">
        <f>(D44/'Teine 3'!D41)*'Teine 3'!E41</f>
        <v>1.7350000000000001</v>
      </c>
      <c r="F44" s="247">
        <f>(E44/'Teine 3'!E41)*'Teine 3'!F41</f>
        <v>1.135</v>
      </c>
      <c r="G44" s="247">
        <f>(F44/'Teine 3'!F41)*'Teine 3'!G41</f>
        <v>2.0150000000000001</v>
      </c>
    </row>
    <row r="45" spans="1:7" x14ac:dyDescent="0.25">
      <c r="A45" s="75"/>
      <c r="B45" s="269" t="str">
        <f>'Teine 3'!B42</f>
        <v>Salatikaste</v>
      </c>
      <c r="C45" s="77">
        <v>5</v>
      </c>
      <c r="D45" s="247">
        <f>(C45/'Teine 3'!C42)*'Teine 3'!D42</f>
        <v>35.25</v>
      </c>
      <c r="E45" s="247">
        <f>(D45/'Teine 3'!D42)*'Teine 3'!E42</f>
        <v>0.03</v>
      </c>
      <c r="F45" s="247">
        <f>(E45/'Teine 3'!E42)*'Teine 3'!F42</f>
        <v>3.9</v>
      </c>
      <c r="G45" s="247">
        <f>(F45/'Teine 3'!F42)*'Teine 3'!G42</f>
        <v>0.01</v>
      </c>
    </row>
    <row r="46" spans="1:7" x14ac:dyDescent="0.25">
      <c r="A46" s="75"/>
      <c r="B46" s="269" t="str">
        <f>'Teine 3'!B43</f>
        <v>Seemnesegu</v>
      </c>
      <c r="C46" s="77">
        <v>10</v>
      </c>
      <c r="D46" s="247">
        <f>(C46/'Teine 3'!C43)*'Teine 3'!D43</f>
        <v>61.1</v>
      </c>
      <c r="E46" s="247">
        <f>(D46/'Teine 3'!D43)*'Teine 3'!E43</f>
        <v>1.42</v>
      </c>
      <c r="F46" s="247">
        <f>(E46/'Teine 3'!E43)*'Teine 3'!F43</f>
        <v>5.36</v>
      </c>
      <c r="G46" s="247">
        <f>(F46/'Teine 3'!F43)*'Teine 3'!G43</f>
        <v>2.42</v>
      </c>
    </row>
    <row r="47" spans="1:7" x14ac:dyDescent="0.25">
      <c r="A47" s="75"/>
      <c r="B47" s="269" t="str">
        <f>'Teine 3'!B44</f>
        <v>PRIA Piimatooted (piim, keefir)</v>
      </c>
      <c r="C47" s="77">
        <v>100</v>
      </c>
      <c r="D47" s="247"/>
      <c r="E47" s="247"/>
      <c r="F47" s="247"/>
      <c r="G47" s="247"/>
    </row>
    <row r="48" spans="1:7" x14ac:dyDescent="0.25">
      <c r="A48" s="62"/>
      <c r="B48" s="269" t="str">
        <f>'Teine 3'!B45</f>
        <v xml:space="preserve">Rukkileiva- ja sepikutoodete valik </v>
      </c>
      <c r="C48" s="76">
        <v>40</v>
      </c>
      <c r="D48" s="247">
        <f>(C48/'Teine 3'!C45)*'Teine 3'!D45</f>
        <v>92</v>
      </c>
      <c r="E48" s="247">
        <f>(D48/'Teine 3'!D45)*'Teine 3'!E45</f>
        <v>19.680000000000003</v>
      </c>
      <c r="F48" s="247">
        <f>(E48/'Teine 3'!E45)*'Teine 3'!F45</f>
        <v>0.66400000000000003</v>
      </c>
      <c r="G48" s="247">
        <f>(F48/'Teine 3'!F45)*'Teine 3'!G45</f>
        <v>3.1520000000000001</v>
      </c>
    </row>
    <row r="49" spans="1:7" x14ac:dyDescent="0.25">
      <c r="A49" s="62"/>
      <c r="B49" s="269" t="str">
        <f>'Teine 3'!B46</f>
        <v>Porgand (PRIA)</v>
      </c>
      <c r="C49" s="76">
        <v>100</v>
      </c>
      <c r="D49" s="247">
        <f>(C49/'Teine 3'!C46)*'Teine 3'!D46</f>
        <v>32.4</v>
      </c>
      <c r="E49" s="247">
        <f>(D49/'Teine 3'!D46)*'Teine 3'!E46</f>
        <v>5.6</v>
      </c>
      <c r="F49" s="247">
        <f>(E49/'Teine 3'!E46)*'Teine 3'!F46</f>
        <v>0.2</v>
      </c>
      <c r="G49" s="247">
        <f>(F49/'Teine 3'!F46)*'Teine 3'!G46</f>
        <v>0.6</v>
      </c>
    </row>
    <row r="50" spans="1:7" s="50" customFormat="1" x14ac:dyDescent="0.25">
      <c r="A50" s="69"/>
      <c r="B50" s="96" t="s">
        <v>10</v>
      </c>
      <c r="C50" s="270"/>
      <c r="D50" s="97">
        <f>SUM(D39:D48)</f>
        <v>575.54999999999995</v>
      </c>
      <c r="E50" s="97">
        <f>SUM(E39:E48)</f>
        <v>76.90000000000002</v>
      </c>
      <c r="F50" s="97">
        <f>SUM(F39:F48)</f>
        <v>18.954700000000003</v>
      </c>
      <c r="G50" s="97">
        <f>SUM(G39:G48)</f>
        <v>29.4895</v>
      </c>
    </row>
    <row r="51" spans="1:7" x14ac:dyDescent="0.25">
      <c r="A51" s="24"/>
      <c r="B51" s="21"/>
    </row>
    <row r="52" spans="1:7" ht="24" customHeight="1" x14ac:dyDescent="0.25">
      <c r="A52" s="65" t="s">
        <v>17</v>
      </c>
      <c r="B52" s="87"/>
      <c r="C52" s="74" t="s">
        <v>1</v>
      </c>
      <c r="D52" s="74" t="s">
        <v>2</v>
      </c>
      <c r="E52" s="74" t="s">
        <v>3</v>
      </c>
      <c r="F52" s="74" t="s">
        <v>4</v>
      </c>
      <c r="G52" s="74" t="s">
        <v>5</v>
      </c>
    </row>
    <row r="53" spans="1:7" ht="15.75" customHeight="1" x14ac:dyDescent="0.25">
      <c r="A53" s="63" t="s">
        <v>6</v>
      </c>
      <c r="B53" s="105" t="str">
        <f>'Teine 3'!B49</f>
        <v>Raguu sealiha ja köögiviljadega (G)</v>
      </c>
      <c r="C53" s="78">
        <v>120</v>
      </c>
      <c r="D53" s="103">
        <f>(C53/'Teine 3'!C49)*'Teine 3'!D49</f>
        <v>180</v>
      </c>
      <c r="E53" s="103">
        <f>(D53/'Teine 3'!D49)*'Teine 3'!E49</f>
        <v>15.102857142857143</v>
      </c>
      <c r="F53" s="103">
        <f>(E53/'Teine 3'!E49)*'Teine 3'!F49</f>
        <v>11.639999999999999</v>
      </c>
      <c r="G53" s="103">
        <f>(F53/'Teine 3'!F49)*'Teine 3'!G49</f>
        <v>11.382857142857143</v>
      </c>
    </row>
    <row r="54" spans="1:7" x14ac:dyDescent="0.25">
      <c r="A54" s="63"/>
      <c r="B54" s="105" t="str">
        <f>'Teine 3'!B50</f>
        <v>Kartulipüree (L)</v>
      </c>
      <c r="C54" s="76">
        <v>70</v>
      </c>
      <c r="D54" s="103">
        <f>(C54/'Teine 3'!C50)*'Teine 3'!D50</f>
        <v>52.8</v>
      </c>
      <c r="E54" s="103">
        <f>(D54/'Teine 3'!D50)*'Teine 3'!E50</f>
        <v>12.2</v>
      </c>
      <c r="F54" s="103">
        <f>(E54/'Teine 3'!E50)*'Teine 3'!F50</f>
        <v>7.0000000000000007E-2</v>
      </c>
      <c r="G54" s="103">
        <f>(F54/'Teine 3'!F50)*'Teine 3'!G50</f>
        <v>1.37</v>
      </c>
    </row>
    <row r="55" spans="1:7" x14ac:dyDescent="0.25">
      <c r="A55" s="63"/>
      <c r="B55" s="105" t="str">
        <f>'Teine 3'!B51</f>
        <v>Riis, keedetud (G)</v>
      </c>
      <c r="C55" s="76">
        <v>70</v>
      </c>
      <c r="D55" s="103">
        <f>(C55/'Teine 3'!C51)*'Teine 3'!D51</f>
        <v>85.4</v>
      </c>
      <c r="E55" s="103">
        <f>(D55/'Teine 3'!D51)*'Teine 3'!E51</f>
        <v>16.45</v>
      </c>
      <c r="F55" s="103">
        <f>(E55/'Teine 3'!E51)*'Teine 3'!F51</f>
        <v>0.55369999999999997</v>
      </c>
      <c r="G55" s="103">
        <f>(F55/'Teine 3'!F51)*'Teine 3'!G51</f>
        <v>2.8420000000000001</v>
      </c>
    </row>
    <row r="56" spans="1:7" x14ac:dyDescent="0.25">
      <c r="A56" s="62"/>
      <c r="B56" s="105" t="str">
        <f>'Teine 3'!B52</f>
        <v>Hiina kapsa-avokaado-tomatisalat</v>
      </c>
      <c r="C56" s="76">
        <v>50</v>
      </c>
      <c r="D56" s="103">
        <f>(C56/'Teine 3'!C52)*'Teine 3'!D52</f>
        <v>22.6</v>
      </c>
      <c r="E56" s="103">
        <f>(D56/'Teine 3'!D52)*'Teine 3'!E52</f>
        <v>1.2</v>
      </c>
      <c r="F56" s="103">
        <f>(E56/'Teine 3'!E52)*'Teine 3'!F52</f>
        <v>1.49</v>
      </c>
      <c r="G56" s="103">
        <f>(F56/'Teine 3'!F52)*'Teine 3'!G52</f>
        <v>0.74</v>
      </c>
    </row>
    <row r="57" spans="1:7" x14ac:dyDescent="0.25">
      <c r="A57" s="62"/>
      <c r="B57" s="105" t="str">
        <f>'Teine 3'!B53</f>
        <v>Valge redis, mais, punane kapsas</v>
      </c>
      <c r="C57" s="51">
        <v>50</v>
      </c>
      <c r="D57" s="103">
        <f>(C57/'Teine 3'!C53)*'Teine 3'!D53</f>
        <v>28.25</v>
      </c>
      <c r="E57" s="103">
        <f>(D57/'Teine 3'!D53)*'Teine 3'!E53</f>
        <v>4.2249999999999996</v>
      </c>
      <c r="F57" s="103">
        <f>(E57/'Teine 3'!E53)*'Teine 3'!F53</f>
        <v>0.69</v>
      </c>
      <c r="G57" s="103">
        <f>(F57/'Teine 3'!F53)*'Teine 3'!G53</f>
        <v>0.81</v>
      </c>
    </row>
    <row r="58" spans="1:7" s="9" customFormat="1" x14ac:dyDescent="0.25">
      <c r="A58" s="59"/>
      <c r="B58" s="104" t="s">
        <v>8</v>
      </c>
      <c r="C58" s="101">
        <v>5</v>
      </c>
      <c r="D58" s="103">
        <f>(C58/'Teine 3'!C54)*'Teine 3'!D54</f>
        <v>35.25</v>
      </c>
      <c r="E58" s="103">
        <f>(D58/'Teine 3'!D54)*'Teine 3'!E54</f>
        <v>0.03</v>
      </c>
      <c r="F58" s="103">
        <f>(E58/'Teine 3'!E54)*'Teine 3'!F54</f>
        <v>3.9</v>
      </c>
      <c r="G58" s="103">
        <f>(F58/'Teine 3'!F54)*'Teine 3'!G54</f>
        <v>0.01</v>
      </c>
    </row>
    <row r="59" spans="1:7" s="9" customFormat="1" x14ac:dyDescent="0.25">
      <c r="A59" s="59"/>
      <c r="B59" s="104" t="s">
        <v>9</v>
      </c>
      <c r="C59" s="101">
        <v>10</v>
      </c>
      <c r="D59" s="103">
        <f>(C59/'Teine 3'!C55)*'Teine 3'!D55</f>
        <v>61.1</v>
      </c>
      <c r="E59" s="103">
        <f>(D59/'Teine 3'!D55)*'Teine 3'!E55</f>
        <v>1.42</v>
      </c>
      <c r="F59" s="103">
        <f>(E59/'Teine 3'!E55)*'Teine 3'!F55</f>
        <v>5.36</v>
      </c>
      <c r="G59" s="103">
        <f>(F59/'Teine 3'!F55)*'Teine 3'!G55</f>
        <v>2.42</v>
      </c>
    </row>
    <row r="60" spans="1:7" x14ac:dyDescent="0.25">
      <c r="A60" s="62"/>
      <c r="B60" s="105" t="str">
        <f>'Teine 3'!B56</f>
        <v>PRIA Piimatooted (piim, keefir) (L)</v>
      </c>
      <c r="C60" s="99">
        <v>100</v>
      </c>
      <c r="D60" s="103"/>
      <c r="E60" s="103"/>
      <c r="F60" s="103"/>
      <c r="G60" s="103"/>
    </row>
    <row r="61" spans="1:7" x14ac:dyDescent="0.25">
      <c r="A61" s="62"/>
      <c r="B61" s="105" t="str">
        <f>'Teine 3'!B57</f>
        <v>Tee kuivatatud puuviljadega</v>
      </c>
      <c r="C61" s="115">
        <v>200</v>
      </c>
      <c r="D61" s="103">
        <f>(C61/'Teine 3'!C57)*'Teine 3'!D57</f>
        <v>149.80000000000001</v>
      </c>
      <c r="E61" s="103">
        <f>(D61/'Teine 3'!D57)*'Teine 3'!E57</f>
        <v>34.6</v>
      </c>
      <c r="F61" s="103">
        <f>(E61/'Teine 3'!E57)*'Teine 3'!F57</f>
        <v>0.16</v>
      </c>
      <c r="G61" s="103">
        <f>(F61/'Teine 3'!F57)*'Teine 3'!G57</f>
        <v>1.06</v>
      </c>
    </row>
    <row r="62" spans="1:7" x14ac:dyDescent="0.25">
      <c r="A62" s="62"/>
      <c r="B62" s="105" t="str">
        <f>'Teine 3'!B58</f>
        <v>Rukkileiva- ja sepikutoodete valik (G)</v>
      </c>
      <c r="C62" s="100">
        <v>40</v>
      </c>
      <c r="D62" s="103">
        <f>(C62/'Teine 3'!C58)*'Teine 3'!D58</f>
        <v>92</v>
      </c>
      <c r="E62" s="103">
        <f>(D62/'Teine 3'!D58)*'Teine 3'!E58</f>
        <v>19.680000000000003</v>
      </c>
      <c r="F62" s="103">
        <f>(E62/'Teine 3'!E58)*'Teine 3'!F58</f>
        <v>0.66400000000000003</v>
      </c>
      <c r="G62" s="103">
        <f>(F62/'Teine 3'!F58)*'Teine 3'!G58</f>
        <v>3.1520000000000001</v>
      </c>
    </row>
    <row r="63" spans="1:7" x14ac:dyDescent="0.25">
      <c r="A63" s="62"/>
      <c r="B63" s="105" t="str">
        <f>'Teine 3'!B59</f>
        <v>Õun (PRIA)</v>
      </c>
      <c r="C63" s="25">
        <v>100</v>
      </c>
      <c r="D63" s="103">
        <f>(C63/'Teine 3'!C59)*'Teine 3'!D59</f>
        <v>48.3</v>
      </c>
      <c r="E63" s="103">
        <f>(D63/'Teine 3'!D59)*'Teine 3'!E59</f>
        <v>10.9</v>
      </c>
      <c r="F63" s="103">
        <f>(E63/'Teine 3'!E59)*'Teine 3'!F59</f>
        <v>0</v>
      </c>
      <c r="G63" s="103">
        <v>0</v>
      </c>
    </row>
    <row r="64" spans="1:7" s="50" customFormat="1" x14ac:dyDescent="0.25">
      <c r="A64" s="69"/>
      <c r="B64" s="96" t="s">
        <v>10</v>
      </c>
      <c r="C64" s="71"/>
      <c r="D64" s="108">
        <f>SUM(D53:D63)</f>
        <v>755.5</v>
      </c>
      <c r="E64" s="108">
        <f>SUM(E53:E63)</f>
        <v>115.80785714285716</v>
      </c>
      <c r="F64" s="108">
        <f>SUM(F53:F63)</f>
        <v>24.527699999999999</v>
      </c>
      <c r="G64" s="108">
        <f>SUM(G53:G63)</f>
        <v>23.786857142857141</v>
      </c>
    </row>
    <row r="65" spans="1:8" x14ac:dyDescent="0.25">
      <c r="B65" s="16" t="s">
        <v>20</v>
      </c>
      <c r="D65" s="52">
        <f>AVERAGE(D14,D27,D36,D50,D64)</f>
        <v>637.14085714285704</v>
      </c>
      <c r="E65" s="52">
        <f>AVERAGE(E14,E27,E36,E50,E64)</f>
        <v>86.944142857142879</v>
      </c>
      <c r="F65" s="52">
        <f>AVERAGE(F14,F27,F36,F50,F64)</f>
        <v>22.520879999999998</v>
      </c>
      <c r="G65" s="52">
        <f>AVERAGE(G14,G27,G36,G50,G64)</f>
        <v>22.785299999999999</v>
      </c>
      <c r="H65" s="9"/>
    </row>
    <row r="66" spans="1:8" x14ac:dyDescent="0.25">
      <c r="A66" s="200" t="s">
        <v>35</v>
      </c>
      <c r="B66" s="10"/>
      <c r="C66" s="10"/>
    </row>
    <row r="67" spans="1:8" x14ac:dyDescent="0.25">
      <c r="A67" s="49" t="s">
        <v>26</v>
      </c>
      <c r="C67" s="11" t="s">
        <v>22</v>
      </c>
      <c r="D67" s="10"/>
      <c r="E67" s="10"/>
      <c r="F67" s="10"/>
      <c r="G67" s="26"/>
    </row>
  </sheetData>
  <phoneticPr fontId="6" type="noConversion"/>
  <pageMargins left="0.7" right="0.7" top="0.75" bottom="0.75" header="0.3" footer="0.3"/>
  <pageSetup paperSize="9"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1"/>
  <sheetViews>
    <sheetView zoomScale="80" zoomScaleNormal="80" workbookViewId="0">
      <selection activeCell="G84" sqref="G84"/>
    </sheetView>
  </sheetViews>
  <sheetFormatPr defaultColWidth="9.28515625" defaultRowHeight="15.75" x14ac:dyDescent="0.25"/>
  <cols>
    <col min="1" max="1" width="15.28515625" style="49" customWidth="1"/>
    <col min="2" max="2" width="51.28515625" style="49" bestFit="1" customWidth="1"/>
    <col min="3" max="3" width="13.28515625" style="49" customWidth="1"/>
    <col min="4" max="4" width="13.42578125" style="49" bestFit="1" customWidth="1"/>
    <col min="5" max="5" width="14.7109375" style="49" bestFit="1" customWidth="1"/>
    <col min="6" max="6" width="10.140625" style="49" bestFit="1" customWidth="1"/>
    <col min="7" max="7" width="10" style="49" bestFit="1" customWidth="1"/>
    <col min="8" max="16384" width="9.28515625" style="49"/>
  </cols>
  <sheetData>
    <row r="1" spans="1:11" ht="38.25" customHeight="1" x14ac:dyDescent="0.25">
      <c r="B1" s="58"/>
    </row>
    <row r="2" spans="1:11" ht="39.75" customHeight="1" x14ac:dyDescent="0.35">
      <c r="A2" s="7" t="str">
        <f>'Teine 4'!A2</f>
        <v>Koolilõuna 15.04-19.04.2024</v>
      </c>
      <c r="B2" s="8"/>
      <c r="C2" s="10" t="s">
        <v>45</v>
      </c>
      <c r="D2" s="12"/>
    </row>
    <row r="3" spans="1:11" s="26" customFormat="1" ht="24" customHeight="1" x14ac:dyDescent="0.25">
      <c r="A3" s="65" t="s">
        <v>0</v>
      </c>
      <c r="B3" s="79"/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</row>
    <row r="4" spans="1:11" ht="13.5" customHeight="1" x14ac:dyDescent="0.25">
      <c r="A4" s="75" t="s">
        <v>6</v>
      </c>
      <c r="B4" s="80" t="str">
        <f>'Teine 4'!B4</f>
        <v>Pasta hakklihaga (L, G)</v>
      </c>
      <c r="C4" s="110">
        <v>200</v>
      </c>
      <c r="D4" s="111">
        <f>(C4/'Teine 4'!C4)*'Teine 4'!D4</f>
        <v>358</v>
      </c>
      <c r="E4" s="111">
        <f>(D4/'Teine 4'!D4)*'Teine 4'!E4</f>
        <v>56.6</v>
      </c>
      <c r="F4" s="111">
        <f>(E4/'Teine 4'!E4)*'Teine 4'!F4</f>
        <v>6.76</v>
      </c>
      <c r="G4" s="111">
        <f>(F4/'Teine 4'!F4)*'Teine 4'!G4</f>
        <v>16.103999999999999</v>
      </c>
    </row>
    <row r="5" spans="1:11" x14ac:dyDescent="0.25">
      <c r="A5" s="63"/>
      <c r="B5" s="80" t="str">
        <f>'Teine 4'!B5</f>
        <v>Porgandi-mangosalat</v>
      </c>
      <c r="C5" s="76">
        <v>50</v>
      </c>
      <c r="D5" s="111">
        <f>(C5/'Teine 4'!C5)*'Teine 4'!D5</f>
        <v>22</v>
      </c>
      <c r="E5" s="111">
        <f>(D5/'Teine 4'!D5)*'Teine 4'!E5</f>
        <v>3.34</v>
      </c>
      <c r="F5" s="111">
        <f>(E5/'Teine 4'!E5)*'Teine 4'!F5</f>
        <v>0.53500000000000003</v>
      </c>
      <c r="G5" s="111">
        <f>(F5/'Teine 4'!F5)*'Teine 4'!G5</f>
        <v>0.29749999999999999</v>
      </c>
    </row>
    <row r="6" spans="1:11" x14ac:dyDescent="0.25">
      <c r="A6" s="63"/>
      <c r="B6" s="80" t="str">
        <f>'Teine 4'!B6</f>
        <v>Nuikapsas, mais, roheline sibul</v>
      </c>
      <c r="C6" s="76">
        <v>50</v>
      </c>
      <c r="D6" s="111">
        <f>(C6/'Teine 4'!C6)*'Teine 4'!D6</f>
        <v>33.799999999999997</v>
      </c>
      <c r="E6" s="111">
        <f>(D6/'Teine 4'!D6)*'Teine 4'!E6</f>
        <v>5.15</v>
      </c>
      <c r="F6" s="111">
        <f>(E6/'Teine 4'!E6)*'Teine 4'!F6</f>
        <v>0.83499999999999996</v>
      </c>
      <c r="G6" s="111">
        <f>(F6/'Teine 4'!F6)*'Teine 4'!G6</f>
        <v>0.875</v>
      </c>
      <c r="H6" s="48"/>
      <c r="I6" s="48"/>
      <c r="J6" s="48"/>
      <c r="K6" s="48"/>
    </row>
    <row r="7" spans="1:11" x14ac:dyDescent="0.25">
      <c r="A7" s="63"/>
      <c r="B7" s="109" t="s">
        <v>8</v>
      </c>
      <c r="C7" s="112">
        <v>5</v>
      </c>
      <c r="D7" s="111">
        <f>(C7/'Teine 4'!C7)*'Teine 4'!D7</f>
        <v>35.25</v>
      </c>
      <c r="E7" s="111">
        <f>(D7/'Teine 4'!D7)*'Teine 4'!E7</f>
        <v>0.03</v>
      </c>
      <c r="F7" s="111">
        <f>(E7/'Teine 4'!E7)*'Teine 4'!F7</f>
        <v>3.9</v>
      </c>
      <c r="G7" s="111">
        <f>(F7/'Teine 4'!F7)*'Teine 4'!G7</f>
        <v>0.01</v>
      </c>
      <c r="H7" s="48"/>
      <c r="I7" s="48"/>
      <c r="J7" s="48"/>
      <c r="K7" s="48"/>
    </row>
    <row r="8" spans="1:11" x14ac:dyDescent="0.25">
      <c r="A8" s="63"/>
      <c r="B8" s="109" t="s">
        <v>9</v>
      </c>
      <c r="C8" s="112">
        <v>10</v>
      </c>
      <c r="D8" s="111">
        <f>(C8/'Teine 4'!C8)*'Teine 4'!D8</f>
        <v>61.1</v>
      </c>
      <c r="E8" s="111">
        <f>(D8/'Teine 4'!D8)*'Teine 4'!E8</f>
        <v>1.42</v>
      </c>
      <c r="F8" s="111">
        <f>(E8/'Teine 4'!E8)*'Teine 4'!F8</f>
        <v>5.36</v>
      </c>
      <c r="G8" s="111">
        <f>(F8/'Teine 4'!F8)*'Teine 4'!G8</f>
        <v>2.42</v>
      </c>
      <c r="H8" s="48"/>
      <c r="I8" s="48"/>
      <c r="J8" s="48"/>
      <c r="K8" s="48"/>
    </row>
    <row r="9" spans="1:11" x14ac:dyDescent="0.25">
      <c r="A9" s="63"/>
      <c r="B9" s="80" t="str">
        <f>'Teine 4'!B9</f>
        <v>PRIA Piimatooted (piim, keefir) (L)</v>
      </c>
      <c r="C9" s="76">
        <v>100</v>
      </c>
      <c r="D9" s="111"/>
      <c r="E9" s="111"/>
      <c r="F9" s="111"/>
      <c r="G9" s="111"/>
      <c r="H9" s="48"/>
      <c r="I9" s="48"/>
      <c r="J9" s="48"/>
      <c r="K9" s="48"/>
    </row>
    <row r="10" spans="1:11" x14ac:dyDescent="0.25">
      <c r="A10" s="63"/>
      <c r="B10" s="80" t="str">
        <f>'Teine 4'!B10</f>
        <v>Rukkileiva- ja sepikutoodete valik (G)</v>
      </c>
      <c r="C10" s="23">
        <v>40</v>
      </c>
      <c r="D10" s="111">
        <f>(C10/'Teine 4'!C10)*'Teine 4'!D10</f>
        <v>92</v>
      </c>
      <c r="E10" s="111">
        <f>(D10/'Teine 4'!D10)*'Teine 4'!E10</f>
        <v>19.680000000000003</v>
      </c>
      <c r="F10" s="111">
        <f>(E10/'Teine 4'!E10)*'Teine 4'!F10</f>
        <v>0.66400000000000003</v>
      </c>
      <c r="G10" s="111">
        <f>(F10/'Teine 4'!F10)*'Teine 4'!G10</f>
        <v>3.1520000000000001</v>
      </c>
    </row>
    <row r="11" spans="1:11" x14ac:dyDescent="0.25">
      <c r="A11" s="63"/>
      <c r="B11" s="80" t="str">
        <f>'Teine 4'!B11</f>
        <v>Õun (PRIA)</v>
      </c>
      <c r="C11" s="113">
        <v>100</v>
      </c>
      <c r="D11" s="111">
        <f>(C11/'Teine 4'!C11)*'Teine 4'!D11</f>
        <v>48.3</v>
      </c>
      <c r="E11" s="111">
        <f>(D11/'Teine 4'!D11)*'Teine 4'!E11</f>
        <v>10.9</v>
      </c>
      <c r="F11" s="111">
        <f>(E11/'Teine 4'!E11)*'Teine 4'!F11</f>
        <v>0</v>
      </c>
      <c r="G11" s="111">
        <v>0.3</v>
      </c>
    </row>
    <row r="12" spans="1:11" s="56" customFormat="1" x14ac:dyDescent="0.25">
      <c r="A12" s="81"/>
      <c r="B12" s="114" t="s">
        <v>10</v>
      </c>
      <c r="C12" s="82"/>
      <c r="D12" s="121">
        <f>SUM(D4:D11)</f>
        <v>650.45000000000005</v>
      </c>
      <c r="E12" s="121">
        <f>SUM(E4:E11)</f>
        <v>97.120000000000019</v>
      </c>
      <c r="F12" s="121">
        <f>SUM(F4:F11)</f>
        <v>18.054000000000002</v>
      </c>
      <c r="G12" s="121">
        <f>SUM(G4:G11)</f>
        <v>23.1585</v>
      </c>
    </row>
    <row r="13" spans="1:11" x14ac:dyDescent="0.25">
      <c r="A13" s="24"/>
      <c r="B13" s="57"/>
    </row>
    <row r="14" spans="1:11" s="26" customFormat="1" ht="24" customHeight="1" x14ac:dyDescent="0.25">
      <c r="A14" s="65" t="s">
        <v>11</v>
      </c>
      <c r="B14" s="79"/>
      <c r="C14" s="74" t="s">
        <v>1</v>
      </c>
      <c r="D14" s="74" t="s">
        <v>2</v>
      </c>
      <c r="E14" s="74" t="s">
        <v>3</v>
      </c>
      <c r="F14" s="74" t="s">
        <v>4</v>
      </c>
      <c r="G14" s="74" t="s">
        <v>5</v>
      </c>
    </row>
    <row r="15" spans="1:11" x14ac:dyDescent="0.25">
      <c r="A15" s="75" t="s">
        <v>6</v>
      </c>
      <c r="B15" s="80" t="str">
        <f>'Teine 4'!B14</f>
        <v>Kanapada baklažaani ja paprikaga</v>
      </c>
      <c r="C15" s="76">
        <v>70</v>
      </c>
      <c r="D15" s="83">
        <f>(C15/'Teine 4'!C14)*'Teine 4'!D14</f>
        <v>54.74</v>
      </c>
      <c r="E15" s="83">
        <f>(D15/'Teine 4'!D14)*'Teine 4'!E14</f>
        <v>3.7730000000000001</v>
      </c>
      <c r="F15" s="83">
        <f>(E15/'Teine 4'!E14)*'Teine 4'!F14</f>
        <v>1.778</v>
      </c>
      <c r="G15" s="83">
        <f>(F15/'Teine 4'!F14)*'Teine 4'!G14</f>
        <v>5.3479999999999999</v>
      </c>
    </row>
    <row r="16" spans="1:11" x14ac:dyDescent="0.25">
      <c r="A16" s="218"/>
      <c r="B16" s="80" t="str">
        <f>'Teine 4'!B15</f>
        <v>Kartulipüree (L)</v>
      </c>
      <c r="C16" s="76">
        <v>70</v>
      </c>
      <c r="D16" s="83">
        <f>(C16/'Teine 4'!C15)*'Teine 4'!D15</f>
        <v>63.28</v>
      </c>
      <c r="E16" s="83">
        <f>(D16/'Teine 4'!D15)*'Teine 4'!E15</f>
        <v>10.15</v>
      </c>
      <c r="F16" s="83">
        <f>(E16/'Teine 4'!E15)*'Teine 4'!F15</f>
        <v>1.659</v>
      </c>
      <c r="G16" s="83">
        <f>(F16/'Teine 4'!F15)*'Teine 4'!G15</f>
        <v>1.645</v>
      </c>
    </row>
    <row r="17" spans="1:10" x14ac:dyDescent="0.25">
      <c r="A17" s="62"/>
      <c r="B17" s="80" t="str">
        <f>'Teine 4'!B16</f>
        <v>Riis, keedetud (G)</v>
      </c>
      <c r="C17" s="84">
        <v>70</v>
      </c>
      <c r="D17" s="83">
        <f>(C17/'Teine 4'!C16)*'Teine 4'!D16</f>
        <v>85.4</v>
      </c>
      <c r="E17" s="83">
        <f>(D17/'Teine 4'!D16)*'Teine 4'!E16</f>
        <v>16.45</v>
      </c>
      <c r="F17" s="83">
        <f>(E17/'Teine 4'!E16)*'Teine 4'!F16</f>
        <v>0.55369999999999997</v>
      </c>
      <c r="G17" s="83">
        <f>(F17/'Teine 4'!F16)*'Teine 4'!G16</f>
        <v>2.8420000000000001</v>
      </c>
    </row>
    <row r="18" spans="1:10" x14ac:dyDescent="0.25">
      <c r="A18" s="75"/>
      <c r="B18" s="80" t="str">
        <f>'Teine 4'!B17</f>
        <v xml:space="preserve">Kapsasalat </v>
      </c>
      <c r="C18" s="77">
        <v>50</v>
      </c>
      <c r="D18" s="83">
        <f>(C18/'Teine 4'!C17)*'Teine 4'!D17</f>
        <v>28.4</v>
      </c>
      <c r="E18" s="83">
        <f>(D18/'Teine 4'!D17)*'Teine 4'!E17</f>
        <v>1.895</v>
      </c>
      <c r="F18" s="83">
        <f>(E18/'Teine 4'!E17)*'Teine 4'!F17</f>
        <v>1.52</v>
      </c>
      <c r="G18" s="83">
        <f>(F18/'Teine 4'!F17)*'Teine 4'!G17</f>
        <v>1.085</v>
      </c>
    </row>
    <row r="19" spans="1:10" x14ac:dyDescent="0.25">
      <c r="A19" s="75"/>
      <c r="B19" s="80" t="str">
        <f>'Teine 4'!B18</f>
        <v>Peet, roheline hernes, redis</v>
      </c>
      <c r="C19" s="77">
        <v>50</v>
      </c>
      <c r="D19" s="83">
        <f>(C19/'Teine 4'!C18)*'Teine 4'!D18</f>
        <v>19.95</v>
      </c>
      <c r="E19" s="83">
        <f>(D19/'Teine 4'!D18)*'Teine 4'!E18</f>
        <v>2.17</v>
      </c>
      <c r="F19" s="83">
        <f>(E19/'Teine 4'!E18)*'Teine 4'!F18</f>
        <v>0.69</v>
      </c>
      <c r="G19" s="83">
        <f>(F19/'Teine 4'!F18)*'Teine 4'!G18</f>
        <v>0.68500000000000005</v>
      </c>
    </row>
    <row r="20" spans="1:10" x14ac:dyDescent="0.25">
      <c r="A20" s="75"/>
      <c r="B20" s="80" t="str">
        <f>'Teine 4'!B19</f>
        <v>Salatikaste</v>
      </c>
      <c r="C20" s="77">
        <v>5</v>
      </c>
      <c r="D20" s="83">
        <f>(C20/'Teine 4'!C19)*'Teine 4'!D19</f>
        <v>35.25</v>
      </c>
      <c r="E20" s="83">
        <f>(D20/'Teine 4'!D19)*'Teine 4'!E19</f>
        <v>0.03</v>
      </c>
      <c r="F20" s="83">
        <f>(E20/'Teine 4'!E19)*'Teine 4'!F19</f>
        <v>3.9</v>
      </c>
      <c r="G20" s="83">
        <f>(F20/'Teine 4'!F19)*'Teine 4'!G19</f>
        <v>0.01</v>
      </c>
    </row>
    <row r="21" spans="1:10" x14ac:dyDescent="0.25">
      <c r="A21" s="75"/>
      <c r="B21" s="80" t="str">
        <f>'Teine 4'!B20</f>
        <v>Seemnesegu</v>
      </c>
      <c r="C21" s="77">
        <v>10</v>
      </c>
      <c r="D21" s="83">
        <f>(C21/'Teine 4'!C20)*'Teine 4'!D20</f>
        <v>61.1</v>
      </c>
      <c r="E21" s="83">
        <f>(D21/'Teine 4'!D20)*'Teine 4'!E20</f>
        <v>1.42</v>
      </c>
      <c r="F21" s="83">
        <f>(E21/'Teine 4'!E20)*'Teine 4'!F20</f>
        <v>5.36</v>
      </c>
      <c r="G21" s="83">
        <f>(F21/'Teine 4'!F20)*'Teine 4'!G20</f>
        <v>2.42</v>
      </c>
    </row>
    <row r="22" spans="1:10" x14ac:dyDescent="0.25">
      <c r="A22" s="75"/>
      <c r="B22" s="80" t="str">
        <f>'Teine 4'!B21</f>
        <v>PRIA Piimatooted (piim, keefir) (L)</v>
      </c>
      <c r="C22" s="77">
        <v>100</v>
      </c>
      <c r="D22" s="83"/>
      <c r="E22" s="83"/>
      <c r="F22" s="83"/>
      <c r="G22" s="83"/>
    </row>
    <row r="23" spans="1:10" x14ac:dyDescent="0.25">
      <c r="A23" s="75"/>
      <c r="B23" s="80" t="str">
        <f>'Teine 4'!B22</f>
        <v>Rukkileiva- ja sepikutoodete valik (G)</v>
      </c>
      <c r="C23" s="77">
        <v>40</v>
      </c>
      <c r="D23" s="83">
        <f>(C23/'Teine 4'!C22)*'Teine 4'!D22</f>
        <v>92</v>
      </c>
      <c r="E23" s="83">
        <f>(D23/'Teine 4'!D22)*'Teine 4'!E22</f>
        <v>19.680000000000003</v>
      </c>
      <c r="F23" s="83">
        <f>(E23/'Teine 4'!E22)*'Teine 4'!F22</f>
        <v>0.66400000000000003</v>
      </c>
      <c r="G23" s="83">
        <f>(F23/'Teine 4'!F22)*'Teine 4'!G22</f>
        <v>3.1520000000000001</v>
      </c>
    </row>
    <row r="24" spans="1:10" x14ac:dyDescent="0.25">
      <c r="A24" s="62"/>
      <c r="B24" s="80" t="str">
        <f>'Teine 4'!B23</f>
        <v>Porgand (PRIA)</v>
      </c>
      <c r="C24" s="76">
        <v>100</v>
      </c>
      <c r="D24" s="83">
        <f>(C24/'Teine 4'!C23)*'Teine 4'!D23</f>
        <v>32.4</v>
      </c>
      <c r="E24" s="83">
        <f>(D24/'Teine 4'!D23)*'Teine 4'!E23</f>
        <v>5.6</v>
      </c>
      <c r="F24" s="83">
        <f>(E24/'Teine 4'!E23)*'Teine 4'!F23</f>
        <v>0.2</v>
      </c>
      <c r="G24" s="83">
        <f>(F24/'Teine 4'!F23)*'Teine 4'!G23</f>
        <v>0.6</v>
      </c>
    </row>
    <row r="25" spans="1:10" s="58" customFormat="1" x14ac:dyDescent="0.25">
      <c r="A25" s="69"/>
      <c r="B25" s="116" t="s">
        <v>10</v>
      </c>
      <c r="C25" s="71"/>
      <c r="D25" s="71">
        <f>SUM(D15:D24)</f>
        <v>472.52</v>
      </c>
      <c r="E25" s="71">
        <f>SUM(E15:E24)</f>
        <v>61.168000000000013</v>
      </c>
      <c r="F25" s="71">
        <f>SUM(F15:F24)</f>
        <v>16.3247</v>
      </c>
      <c r="G25" s="71">
        <f>SUM(G15:G24)</f>
        <v>17.787000000000003</v>
      </c>
    </row>
    <row r="26" spans="1:10" x14ac:dyDescent="0.25">
      <c r="A26" s="24"/>
      <c r="B26" s="57"/>
    </row>
    <row r="27" spans="1:10" s="26" customFormat="1" ht="24" customHeight="1" x14ac:dyDescent="0.25">
      <c r="A27" s="65" t="s">
        <v>14</v>
      </c>
      <c r="B27" s="88"/>
      <c r="C27" s="89" t="s">
        <v>1</v>
      </c>
      <c r="D27" s="89" t="s">
        <v>2</v>
      </c>
      <c r="E27" s="74" t="s">
        <v>3</v>
      </c>
      <c r="F27" s="89" t="s">
        <v>4</v>
      </c>
      <c r="G27" s="89" t="s">
        <v>5</v>
      </c>
    </row>
    <row r="28" spans="1:10" x14ac:dyDescent="0.25">
      <c r="A28" s="75" t="s">
        <v>6</v>
      </c>
      <c r="B28" s="80" t="str">
        <f>'Teine 4'!B26</f>
        <v xml:space="preserve">Borš </v>
      </c>
      <c r="C28" s="76">
        <v>200</v>
      </c>
      <c r="D28" s="111">
        <f>(C28/'Teine 4'!C26)*'Teine 4'!D26</f>
        <v>256</v>
      </c>
      <c r="E28" s="111">
        <f>(D28/'Teine 4'!D26)*'Teine 4'!E26</f>
        <v>35.4</v>
      </c>
      <c r="F28" s="111">
        <f>(E28/'Teine 4'!E26)*'Teine 4'!F26</f>
        <v>7.6639999999999997</v>
      </c>
      <c r="G28" s="111">
        <f>(F28/'Teine 4'!F26)*'Teine 4'!G26</f>
        <v>9.8879999999999981</v>
      </c>
    </row>
    <row r="29" spans="1:10" x14ac:dyDescent="0.25">
      <c r="A29" s="63"/>
      <c r="B29" s="80" t="str">
        <f>'Teine 4'!B28</f>
        <v>Panna cotta mangopüreega (L)</v>
      </c>
      <c r="C29" s="111">
        <v>160</v>
      </c>
      <c r="D29" s="111">
        <f>(C29/'Teine 4'!C28)*'Teine 4'!D28</f>
        <v>196.8</v>
      </c>
      <c r="E29" s="111">
        <f>(D29/'Teine 4'!D28)*'Teine 4'!E28</f>
        <v>24.6</v>
      </c>
      <c r="F29" s="111">
        <f>(E29/'Teine 4'!E28)*'Teine 4'!F28</f>
        <v>8.2720000000000002</v>
      </c>
      <c r="G29" s="111">
        <f>(F29/'Teine 4'!F28)*'Teine 4'!G28</f>
        <v>5.8079999999999998</v>
      </c>
    </row>
    <row r="30" spans="1:10" s="26" customFormat="1" x14ac:dyDescent="0.25">
      <c r="A30" s="63"/>
      <c r="B30" s="80" t="str">
        <f>'Teine 4'!B29</f>
        <v>PRIA Piimatooted (piim, keefir) (L)</v>
      </c>
      <c r="C30" s="113">
        <v>100</v>
      </c>
      <c r="D30" s="111"/>
      <c r="E30" s="111"/>
      <c r="F30" s="111"/>
      <c r="G30" s="111"/>
    </row>
    <row r="31" spans="1:10" x14ac:dyDescent="0.25">
      <c r="A31" s="63"/>
      <c r="B31" s="80" t="str">
        <f>'Teine 4'!B30</f>
        <v>Rukkileiva- ja sepikutoodete valik (G)</v>
      </c>
      <c r="C31" s="76">
        <v>40</v>
      </c>
      <c r="D31" s="111">
        <f>(C31/'Teine 4'!C30)*'Teine 4'!D30</f>
        <v>92</v>
      </c>
      <c r="E31" s="111">
        <f>(D31/'Teine 4'!D30)*'Teine 4'!E30</f>
        <v>19.680000000000003</v>
      </c>
      <c r="F31" s="111">
        <f>(E31/'Teine 4'!E30)*'Teine 4'!F30</f>
        <v>0.66400000000000003</v>
      </c>
      <c r="G31" s="111">
        <f>(F31/'Teine 4'!F30)*'Teine 4'!G30</f>
        <v>3.1520000000000001</v>
      </c>
      <c r="H31" s="48"/>
      <c r="I31" s="48"/>
      <c r="J31" s="48"/>
    </row>
    <row r="32" spans="1:10" x14ac:dyDescent="0.25">
      <c r="A32" s="62"/>
      <c r="B32" s="80" t="str">
        <f>'Teine 4'!B31</f>
        <v xml:space="preserve">Kapsas, valge/punane (PRIA) </v>
      </c>
      <c r="C32" s="76">
        <v>100</v>
      </c>
      <c r="D32" s="111">
        <f>(C32/'Teine 4'!C31)*'Teine 4'!D31</f>
        <v>27.3</v>
      </c>
      <c r="E32" s="111">
        <f>(D32/'Teine 4'!D31)*'Teine 4'!E31</f>
        <v>4.24</v>
      </c>
      <c r="F32" s="111">
        <f>(E32/'Teine 4'!E31)*'Teine 4'!F31</f>
        <v>0.2</v>
      </c>
      <c r="G32" s="111">
        <f>(F32/'Teine 4'!F31)*'Teine 4'!G31</f>
        <v>1.1299999999999999</v>
      </c>
    </row>
    <row r="33" spans="1:7" s="58" customFormat="1" x14ac:dyDescent="0.25">
      <c r="A33" s="69"/>
      <c r="B33" s="116" t="s">
        <v>10</v>
      </c>
      <c r="C33" s="71"/>
      <c r="D33" s="71">
        <f>SUM(D28:D32)</f>
        <v>572.09999999999991</v>
      </c>
      <c r="E33" s="71">
        <f>SUM(E28:E32)</f>
        <v>83.92</v>
      </c>
      <c r="F33" s="71">
        <f>SUM(F28:F32)</f>
        <v>16.8</v>
      </c>
      <c r="G33" s="71">
        <f>SUM(G28:G32)</f>
        <v>19.977999999999998</v>
      </c>
    </row>
    <row r="34" spans="1:7" x14ac:dyDescent="0.25">
      <c r="A34" s="20"/>
      <c r="B34" s="57"/>
      <c r="C34" s="48"/>
    </row>
    <row r="35" spans="1:7" s="26" customFormat="1" ht="24" customHeight="1" x14ac:dyDescent="0.25">
      <c r="A35" s="65" t="s">
        <v>15</v>
      </c>
      <c r="B35" s="79"/>
      <c r="C35" s="74" t="s">
        <v>1</v>
      </c>
      <c r="D35" s="74" t="s">
        <v>2</v>
      </c>
      <c r="E35" s="74" t="s">
        <v>3</v>
      </c>
      <c r="F35" s="74" t="s">
        <v>4</v>
      </c>
      <c r="G35" s="74" t="s">
        <v>5</v>
      </c>
    </row>
    <row r="36" spans="1:7" x14ac:dyDescent="0.25">
      <c r="A36" s="75" t="s">
        <v>6</v>
      </c>
      <c r="B36" s="80" t="str">
        <f>'Teine 4'!B34</f>
        <v>Kalatükid koorekastmes</v>
      </c>
      <c r="C36" s="78">
        <v>120</v>
      </c>
      <c r="D36" s="83">
        <f>(C36/'Teine 4'!C34)*'Teine 4'!D34</f>
        <v>108.11999999999999</v>
      </c>
      <c r="E36" s="83">
        <f>(D36/'Teine 4'!D34)*'Teine 4'!E34</f>
        <v>17.811428571428571</v>
      </c>
      <c r="F36" s="83">
        <f>(E36/'Teine 4'!E34)*'Teine 4'!F34</f>
        <v>3.3514285714285714</v>
      </c>
      <c r="G36" s="83">
        <f>(F36/'Teine 4'!F34)*'Teine 4'!G34</f>
        <v>11.168571428571427</v>
      </c>
    </row>
    <row r="37" spans="1:7" s="12" customFormat="1" x14ac:dyDescent="0.25">
      <c r="A37" s="68"/>
      <c r="B37" s="80" t="str">
        <f>'Teine 4'!B35</f>
        <v>Kartul aurutatud</v>
      </c>
      <c r="C37" s="262">
        <v>70</v>
      </c>
      <c r="D37" s="83">
        <f>(C37/'Teine 4'!C35)*'Teine 4'!D35</f>
        <v>126</v>
      </c>
      <c r="E37" s="83">
        <f>(D37/'Teine 4'!D35)*'Teine 4'!E35</f>
        <v>24.01</v>
      </c>
      <c r="F37" s="83">
        <f>(E37/'Teine 4'!E35)*'Teine 4'!F35</f>
        <v>0.98699999999999999</v>
      </c>
      <c r="G37" s="83">
        <f>(F37/'Teine 4'!F35)*'Teine 4'!G35</f>
        <v>4.6500000000000004</v>
      </c>
    </row>
    <row r="38" spans="1:7" x14ac:dyDescent="0.25">
      <c r="A38" s="62"/>
      <c r="B38" s="80" t="str">
        <f>'Teine 4'!B36</f>
        <v xml:space="preserve">Riis, aurutatud </v>
      </c>
      <c r="C38" s="271">
        <v>70</v>
      </c>
      <c r="D38" s="83">
        <f>(C38/'Teine 4'!C36)*'Teine 4'!D36</f>
        <v>91</v>
      </c>
      <c r="E38" s="83">
        <f>(D38/'Teine 4'!D36)*'Teine 4'!E36</f>
        <v>20.16</v>
      </c>
      <c r="F38" s="83">
        <f>(E38/'Teine 4'!E36)*'Teine 4'!F36</f>
        <v>0.18</v>
      </c>
      <c r="G38" s="83">
        <f>(F38/'Teine 4'!F36)*'Teine 4'!G36</f>
        <v>2.0699999999999998</v>
      </c>
    </row>
    <row r="39" spans="1:7" x14ac:dyDescent="0.25">
      <c r="A39" s="62"/>
      <c r="B39" s="80" t="str">
        <f>'Teine 4'!B37</f>
        <v>Hiina kapsa salat paprikaga</v>
      </c>
      <c r="C39" s="271">
        <v>50</v>
      </c>
      <c r="D39" s="83">
        <f>(C39/'Teine 4'!C37)*'Teine 4'!D37</f>
        <v>10.95</v>
      </c>
      <c r="E39" s="83">
        <f>(D39/'Teine 4'!D37)*'Teine 4'!E37</f>
        <v>1.405</v>
      </c>
      <c r="F39" s="83">
        <f>(E39/'Teine 4'!E37)*'Teine 4'!F37</f>
        <v>0.13850000000000001</v>
      </c>
      <c r="G39" s="83">
        <f>(F39/'Teine 4'!F37)*'Teine 4'!G37</f>
        <v>0.745</v>
      </c>
    </row>
    <row r="40" spans="1:7" x14ac:dyDescent="0.25">
      <c r="A40" s="62"/>
      <c r="B40" s="80" t="str">
        <f>'Teine 4'!B38</f>
        <v>Pastinaak, hapukurk, kikerherned</v>
      </c>
      <c r="C40" s="271">
        <v>50</v>
      </c>
      <c r="D40" s="83">
        <f>(C40/'Teine 4'!C38)*'Teine 4'!D38</f>
        <v>36.549999999999997</v>
      </c>
      <c r="E40" s="83">
        <f>(D40/'Teine 4'!D38)*'Teine 4'!E38</f>
        <v>4.5350000000000001</v>
      </c>
      <c r="F40" s="83">
        <f>(E40/'Teine 4'!E38)*'Teine 4'!F38</f>
        <v>0.61499999999999999</v>
      </c>
      <c r="G40" s="83">
        <f>(F40/'Teine 4'!F38)*'Teine 4'!G38</f>
        <v>1.7849999999999999</v>
      </c>
    </row>
    <row r="41" spans="1:7" x14ac:dyDescent="0.25">
      <c r="A41" s="62"/>
      <c r="B41" s="80" t="str">
        <f>'Teine 4'!B39</f>
        <v>Salatikaste</v>
      </c>
      <c r="C41" s="271">
        <v>5</v>
      </c>
      <c r="D41" s="83">
        <f>(C41/'Teine 4'!C39)*'Teine 4'!D39</f>
        <v>35.25</v>
      </c>
      <c r="E41" s="83">
        <f>(D41/'Teine 4'!D39)*'Teine 4'!E39</f>
        <v>0.03</v>
      </c>
      <c r="F41" s="83">
        <f>(E41/'Teine 4'!E39)*'Teine 4'!F39</f>
        <v>3.9</v>
      </c>
      <c r="G41" s="83">
        <f>(F41/'Teine 4'!F39)*'Teine 4'!G39</f>
        <v>0.01</v>
      </c>
    </row>
    <row r="42" spans="1:7" x14ac:dyDescent="0.25">
      <c r="A42" s="62"/>
      <c r="B42" s="80" t="str">
        <f>'Teine 4'!B40</f>
        <v>Seemnesegu</v>
      </c>
      <c r="C42" s="271">
        <v>10</v>
      </c>
      <c r="D42" s="83">
        <f>(C42/'Teine 4'!C40)*'Teine 4'!D40</f>
        <v>61.1</v>
      </c>
      <c r="E42" s="83">
        <f>(D42/'Teine 4'!D40)*'Teine 4'!E40</f>
        <v>1.42</v>
      </c>
      <c r="F42" s="83">
        <f>(E42/'Teine 4'!E40)*'Teine 4'!F40</f>
        <v>5.36</v>
      </c>
      <c r="G42" s="83">
        <f>(F42/'Teine 4'!F40)*'Teine 4'!G40</f>
        <v>2.42</v>
      </c>
    </row>
    <row r="43" spans="1:7" x14ac:dyDescent="0.25">
      <c r="A43" s="62"/>
      <c r="B43" s="80" t="str">
        <f>'Teine 4'!B41</f>
        <v>PRIA Piimatooted (piim, keefir )</v>
      </c>
      <c r="C43" s="271">
        <v>100</v>
      </c>
      <c r="D43" s="83"/>
      <c r="E43" s="83"/>
      <c r="F43" s="83"/>
      <c r="G43" s="83"/>
    </row>
    <row r="44" spans="1:7" x14ac:dyDescent="0.25">
      <c r="A44" s="63"/>
      <c r="B44" s="80" t="str">
        <f>'Teine 4'!B42</f>
        <v xml:space="preserve">Rukkileiva- ja sepikutoodete valik </v>
      </c>
      <c r="C44" s="84">
        <v>40</v>
      </c>
      <c r="D44" s="83">
        <f>(C44/'Teine 4'!C42)*'Teine 4'!D42</f>
        <v>92</v>
      </c>
      <c r="E44" s="83">
        <f>(D44/'Teine 4'!D42)*'Teine 4'!E42</f>
        <v>19.680000000000003</v>
      </c>
      <c r="F44" s="83">
        <f>(E44/'Teine 4'!E42)*'Teine 4'!F42</f>
        <v>0.66400000000000003</v>
      </c>
      <c r="G44" s="83">
        <f>(F44/'Teine 4'!F42)*'Teine 4'!G42</f>
        <v>3.1520000000000001</v>
      </c>
    </row>
    <row r="45" spans="1:7" x14ac:dyDescent="0.25">
      <c r="A45" s="63"/>
      <c r="B45" s="80" t="str">
        <f>'Teine 4'!B43</f>
        <v xml:space="preserve">Pirn (PRIA) </v>
      </c>
      <c r="C45" s="77">
        <v>100</v>
      </c>
      <c r="D45" s="83">
        <f>(C45/'Teine 4'!C43)*'Teine 4'!D43</f>
        <v>48.3</v>
      </c>
      <c r="E45" s="83">
        <f>(D45/'Teine 4'!D43)*'Teine 4'!E43</f>
        <v>10.9</v>
      </c>
      <c r="F45" s="83">
        <f>(E45/'Teine 4'!E43)*'Teine 4'!F43</f>
        <v>0</v>
      </c>
      <c r="G45" s="83">
        <v>0</v>
      </c>
    </row>
    <row r="46" spans="1:7" s="58" customFormat="1" x14ac:dyDescent="0.25">
      <c r="A46" s="69"/>
      <c r="B46" s="116" t="s">
        <v>10</v>
      </c>
      <c r="C46" s="71"/>
      <c r="D46" s="71">
        <f>SUM(D36:D45)</f>
        <v>609.27</v>
      </c>
      <c r="E46" s="71">
        <f>SUM(E36:E45)</f>
        <v>99.951428571428579</v>
      </c>
      <c r="F46" s="71">
        <f>SUM(F36:F45)</f>
        <v>15.195928571428572</v>
      </c>
      <c r="G46" s="71">
        <f>SUM(G36:G45)</f>
        <v>26.000571428571433</v>
      </c>
    </row>
    <row r="47" spans="1:7" x14ac:dyDescent="0.25">
      <c r="A47" s="20"/>
      <c r="B47" s="57"/>
    </row>
    <row r="48" spans="1:7" s="26" customFormat="1" ht="24" customHeight="1" x14ac:dyDescent="0.25">
      <c r="A48" s="65" t="s">
        <v>17</v>
      </c>
      <c r="B48" s="87"/>
      <c r="C48" s="74" t="s">
        <v>1</v>
      </c>
      <c r="D48" s="74" t="s">
        <v>2</v>
      </c>
      <c r="E48" s="74" t="s">
        <v>3</v>
      </c>
      <c r="F48" s="74" t="s">
        <v>4</v>
      </c>
      <c r="G48" s="74" t="s">
        <v>5</v>
      </c>
    </row>
    <row r="49" spans="1:12" x14ac:dyDescent="0.25">
      <c r="A49" s="75" t="s">
        <v>6</v>
      </c>
      <c r="B49" s="90" t="str">
        <f>'Teine 4'!B46</f>
        <v xml:space="preserve">Kana - riisiroog karriga </v>
      </c>
      <c r="C49" s="242">
        <v>200</v>
      </c>
      <c r="D49" s="83">
        <f>(C49/'Teine 4'!C46)*'Teine 4'!D46</f>
        <v>172.8</v>
      </c>
      <c r="E49" s="83">
        <f>(D49/'Teine 4'!D46)*'Teine 4'!E46</f>
        <v>25.6</v>
      </c>
      <c r="F49" s="83">
        <f>(E49/'Teine 4'!E46)*'Teine 4'!F46</f>
        <v>1.9359999999999999</v>
      </c>
      <c r="G49" s="83">
        <f>(F49/'Teine 4'!F46)*'Teine 4'!G46</f>
        <v>11.96</v>
      </c>
    </row>
    <row r="50" spans="1:12" x14ac:dyDescent="0.25">
      <c r="A50" s="75"/>
      <c r="B50" s="90" t="str">
        <f>'Teine 4'!B47</f>
        <v>Jogurtikaste</v>
      </c>
      <c r="C50" s="272">
        <v>100</v>
      </c>
      <c r="D50" s="83">
        <f>(C50/'Teine 4'!C47)*'Teine 4'!D47</f>
        <v>127</v>
      </c>
      <c r="E50" s="83">
        <f>(D50/'Teine 4'!D47)*'Teine 4'!E47</f>
        <v>22.8</v>
      </c>
      <c r="F50" s="83">
        <f>(E50/'Teine 4'!E47)*'Teine 4'!F47</f>
        <v>6.4</v>
      </c>
      <c r="G50" s="83">
        <f>(F50/'Teine 4'!F47)*'Teine 4'!G47</f>
        <v>2.48</v>
      </c>
    </row>
    <row r="51" spans="1:12" x14ac:dyDescent="0.25">
      <c r="A51" s="62"/>
      <c r="B51" s="90" t="str">
        <f>'Teine 4'!B48</f>
        <v>Porgandi-apelsinisalat</v>
      </c>
      <c r="C51" s="273">
        <v>50</v>
      </c>
      <c r="D51" s="83">
        <f>(C51/'Teine 4'!C48)*'Teine 4'!D48</f>
        <v>40.950000000000003</v>
      </c>
      <c r="E51" s="83">
        <f>(D51/'Teine 4'!D48)*'Teine 4'!E48</f>
        <v>2.63</v>
      </c>
      <c r="F51" s="83">
        <f>(E51/'Teine 4'!E48)*'Teine 4'!F48</f>
        <v>2.69</v>
      </c>
      <c r="G51" s="83">
        <f>(F51/'Teine 4'!F48)*'Teine 4'!G48</f>
        <v>0.93</v>
      </c>
      <c r="H51" s="48"/>
      <c r="I51" s="48"/>
      <c r="J51" s="48"/>
    </row>
    <row r="52" spans="1:12" x14ac:dyDescent="0.25">
      <c r="A52" s="62"/>
      <c r="B52" s="90" t="str">
        <f>'Teine 4'!B49</f>
        <v>Kaalikas, uba, kapsas</v>
      </c>
      <c r="C52" s="274">
        <v>50</v>
      </c>
      <c r="D52" s="83">
        <f>(C52/'Teine 4'!C49)*'Teine 4'!D49</f>
        <v>33.950000000000003</v>
      </c>
      <c r="E52" s="83">
        <f>(D52/'Teine 4'!D49)*'Teine 4'!E49</f>
        <v>5.25</v>
      </c>
      <c r="F52" s="83">
        <f>(E52/'Teine 4'!E49)*'Teine 4'!F49</f>
        <v>0.16</v>
      </c>
      <c r="G52" s="83">
        <f>(F52/'Teine 4'!F49)*'Teine 4'!G49</f>
        <v>1.98</v>
      </c>
    </row>
    <row r="53" spans="1:12" x14ac:dyDescent="0.25">
      <c r="A53" s="62"/>
      <c r="B53" s="90" t="str">
        <f>'Teine 4'!B50</f>
        <v>Salatikaste</v>
      </c>
      <c r="C53" s="275">
        <v>5</v>
      </c>
      <c r="D53" s="83">
        <f>(C53/'Teine 4'!C50)*'Teine 4'!D50</f>
        <v>35.25</v>
      </c>
      <c r="E53" s="83">
        <f>(D53/'Teine 4'!D50)*'Teine 4'!E50</f>
        <v>0.03</v>
      </c>
      <c r="F53" s="83">
        <f>(E53/'Teine 4'!E50)*'Teine 4'!F50</f>
        <v>3.9</v>
      </c>
      <c r="G53" s="83">
        <f>(F53/'Teine 4'!F50)*'Teine 4'!G50</f>
        <v>0.01</v>
      </c>
    </row>
    <row r="54" spans="1:12" x14ac:dyDescent="0.25">
      <c r="A54" s="62"/>
      <c r="B54" s="90" t="str">
        <f>'Teine 4'!B51</f>
        <v>Seemnesegu</v>
      </c>
      <c r="C54" s="275">
        <v>10</v>
      </c>
      <c r="D54" s="83">
        <f>(C54/'Teine 4'!C51)*'Teine 4'!D51</f>
        <v>61.1</v>
      </c>
      <c r="E54" s="83">
        <f>(D54/'Teine 4'!D51)*'Teine 4'!E51</f>
        <v>1.42</v>
      </c>
      <c r="F54" s="83">
        <f>(E54/'Teine 4'!E51)*'Teine 4'!F51</f>
        <v>5.36</v>
      </c>
      <c r="G54" s="83">
        <f>(F54/'Teine 4'!F51)*'Teine 4'!G51</f>
        <v>2.42</v>
      </c>
    </row>
    <row r="55" spans="1:12" x14ac:dyDescent="0.25">
      <c r="A55" s="63"/>
      <c r="B55" s="90" t="str">
        <f>'Teine 4'!B52</f>
        <v>PRIA Piimatooted (piim, keefir) (L)</v>
      </c>
      <c r="C55" s="274">
        <v>100</v>
      </c>
      <c r="D55" s="83"/>
      <c r="E55" s="83"/>
      <c r="F55" s="83"/>
      <c r="G55" s="83"/>
      <c r="H55" s="48"/>
      <c r="I55" s="48"/>
      <c r="J55" s="48"/>
      <c r="K55" s="48"/>
      <c r="L55" s="48"/>
    </row>
    <row r="56" spans="1:12" x14ac:dyDescent="0.25">
      <c r="A56" s="62"/>
      <c r="B56" s="90" t="str">
        <f>'Teine 4'!B53</f>
        <v>Rukkileiva- ja sepikutoodete valik (G)</v>
      </c>
      <c r="C56" s="276">
        <v>40</v>
      </c>
      <c r="D56" s="83">
        <f>(C56/'Teine 4'!C53)*'Teine 4'!D53</f>
        <v>92</v>
      </c>
      <c r="E56" s="83">
        <f>(D56/'Teine 4'!D53)*'Teine 4'!E53</f>
        <v>19.680000000000003</v>
      </c>
      <c r="F56" s="83">
        <f>(E56/'Teine 4'!E53)*'Teine 4'!F53</f>
        <v>0.66400000000000003</v>
      </c>
      <c r="G56" s="83">
        <f>(F56/'Teine 4'!F53)*'Teine 4'!G53</f>
        <v>3.1520000000000001</v>
      </c>
    </row>
    <row r="57" spans="1:12" x14ac:dyDescent="0.25">
      <c r="A57" s="91"/>
      <c r="B57" s="90" t="str">
        <f>'Teine 4'!B54</f>
        <v>Õun (PRIA)</v>
      </c>
      <c r="C57" s="277">
        <v>100</v>
      </c>
      <c r="D57" s="83">
        <f>(C57/'Teine 4'!C54)*'Teine 4'!D54</f>
        <v>48.3</v>
      </c>
      <c r="E57" s="83">
        <f>(D57/'Teine 4'!D54)*'Teine 4'!E54</f>
        <v>10.9</v>
      </c>
      <c r="F57" s="83">
        <f>(E57/'Teine 4'!E54)*'Teine 4'!F54</f>
        <v>0</v>
      </c>
      <c r="G57" s="83">
        <v>0</v>
      </c>
    </row>
    <row r="58" spans="1:12" s="58" customFormat="1" x14ac:dyDescent="0.25">
      <c r="A58" s="40"/>
      <c r="B58" s="55" t="s">
        <v>10</v>
      </c>
      <c r="C58" s="54"/>
      <c r="D58" s="278">
        <f>SUM(D49:D57)</f>
        <v>611.34999999999991</v>
      </c>
      <c r="E58" s="278">
        <f>SUM(E49:E57)</f>
        <v>88.310000000000016</v>
      </c>
      <c r="F58" s="278">
        <f>SUM(F49:F57)</f>
        <v>21.110000000000003</v>
      </c>
      <c r="G58" s="278">
        <f>SUM(G49:G57)</f>
        <v>22.932000000000002</v>
      </c>
    </row>
    <row r="59" spans="1:12" x14ac:dyDescent="0.25">
      <c r="B59" s="16" t="s">
        <v>20</v>
      </c>
      <c r="D59" s="64">
        <f>AVERAGE(D12,D25,D33,D46,D58)</f>
        <v>583.13800000000003</v>
      </c>
      <c r="E59" s="64">
        <f>AVERAGE(E12,E25,E33,E46,E58)</f>
        <v>86.093885714285733</v>
      </c>
      <c r="F59" s="64">
        <f>AVERAGE(F12,F25,F33,F46,F58)</f>
        <v>17.496925714285716</v>
      </c>
      <c r="G59" s="64">
        <f>AVERAGE(G12,G25,G33,G46,G58)</f>
        <v>21.971214285714289</v>
      </c>
    </row>
    <row r="60" spans="1:12" x14ac:dyDescent="0.25">
      <c r="A60" s="200" t="s">
        <v>35</v>
      </c>
      <c r="B60" s="10"/>
      <c r="C60" s="10"/>
      <c r="E60" s="10"/>
      <c r="F60" s="10"/>
      <c r="G60" s="9"/>
    </row>
    <row r="61" spans="1:12" x14ac:dyDescent="0.25">
      <c r="A61" s="49" t="s">
        <v>26</v>
      </c>
      <c r="C61" s="11" t="s">
        <v>22</v>
      </c>
      <c r="D61" s="10"/>
    </row>
  </sheetData>
  <pageMargins left="0.7" right="0.7" top="0.75" bottom="0.75" header="0.3" footer="0.3"/>
  <pageSetup paperSize="9" scale="66" orientation="portrait" r:id="rId1"/>
  <ignoredErrors>
    <ignoredError sqref="G25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6"/>
  <sheetViews>
    <sheetView zoomScale="80" zoomScaleNormal="80" workbookViewId="0">
      <selection activeCell="C55" sqref="C55"/>
    </sheetView>
  </sheetViews>
  <sheetFormatPr defaultColWidth="9.28515625" defaultRowHeight="15.75" x14ac:dyDescent="0.25"/>
  <cols>
    <col min="1" max="1" width="11.85546875" style="49" customWidth="1"/>
    <col min="2" max="2" width="48.28515625" style="49" customWidth="1"/>
    <col min="3" max="3" width="11.85546875" style="49" customWidth="1"/>
    <col min="4" max="4" width="13.42578125" style="49" bestFit="1" customWidth="1"/>
    <col min="5" max="5" width="14.7109375" style="49" bestFit="1" customWidth="1"/>
    <col min="6" max="6" width="10.140625" style="49" bestFit="1" customWidth="1"/>
    <col min="7" max="7" width="10" style="49" bestFit="1" customWidth="1"/>
    <col min="8" max="16384" width="9.28515625" style="49"/>
  </cols>
  <sheetData>
    <row r="1" spans="1:7" ht="30" customHeight="1" x14ac:dyDescent="0.25">
      <c r="B1" s="58"/>
    </row>
    <row r="2" spans="1:7" ht="35.25" customHeight="1" x14ac:dyDescent="0.35">
      <c r="A2" s="7" t="str">
        <f>'Teine 5'!A2</f>
        <v>Koolilõuna 29.04-03.05.2024</v>
      </c>
      <c r="B2" s="8"/>
      <c r="C2" s="10" t="s">
        <v>45</v>
      </c>
      <c r="D2" s="12"/>
    </row>
    <row r="3" spans="1:7" s="26" customFormat="1" ht="24" customHeight="1" x14ac:dyDescent="0.25">
      <c r="A3" s="65" t="s">
        <v>0</v>
      </c>
      <c r="B3" s="88"/>
      <c r="C3" s="89" t="s">
        <v>1</v>
      </c>
      <c r="D3" s="89" t="s">
        <v>2</v>
      </c>
      <c r="E3" s="89" t="s">
        <v>3</v>
      </c>
      <c r="F3" s="89" t="s">
        <v>4</v>
      </c>
      <c r="G3" s="89" t="s">
        <v>5</v>
      </c>
    </row>
    <row r="4" spans="1:7" x14ac:dyDescent="0.25">
      <c r="A4" s="75" t="s">
        <v>6</v>
      </c>
      <c r="B4" s="75" t="str">
        <f>'Teine 5'!B4</f>
        <v>Kalkuniguljašš (G, L)</v>
      </c>
      <c r="C4" s="102">
        <v>120</v>
      </c>
      <c r="D4" s="103">
        <f>(C4/'Teine 5'!C4)*'Teine 5'!D4</f>
        <v>134.4</v>
      </c>
      <c r="E4" s="103">
        <f>(D4/'Teine 5'!D4)*'Teine 5'!E4</f>
        <v>5.46</v>
      </c>
      <c r="F4" s="103">
        <f>(E4/'Teine 5'!E4)*'Teine 5'!F4</f>
        <v>7.452</v>
      </c>
      <c r="G4" s="103">
        <f>(F4/'Teine 5'!F4)*'Teine 5'!G4</f>
        <v>11.219999999999999</v>
      </c>
    </row>
    <row r="5" spans="1:7" x14ac:dyDescent="0.25">
      <c r="A5" s="63"/>
      <c r="B5" s="75" t="str">
        <f>'Teine 5'!B5</f>
        <v>Täisterapasta/pasta (G)</v>
      </c>
      <c r="C5" s="76">
        <v>70</v>
      </c>
      <c r="D5" s="103">
        <f>(C5/'Teine 5'!C5)*'Teine 5'!D5</f>
        <v>126</v>
      </c>
      <c r="E5" s="103">
        <f>(D5/'Teine 5'!D5)*'Teine 5'!E5</f>
        <v>24.01</v>
      </c>
      <c r="F5" s="103">
        <f>(E5/'Teine 5'!E5)*'Teine 5'!F5</f>
        <v>0.98699999999999999</v>
      </c>
      <c r="G5" s="103">
        <f>(F5/'Teine 5'!F5)*'Teine 5'!G5</f>
        <v>4.6500000000000004</v>
      </c>
    </row>
    <row r="6" spans="1:7" x14ac:dyDescent="0.25">
      <c r="A6" s="63"/>
      <c r="B6" s="75" t="str">
        <f>'Teine 5'!B6</f>
        <v>Tatar, aurutatud</v>
      </c>
      <c r="C6" s="76">
        <v>70</v>
      </c>
      <c r="D6" s="103">
        <f>(C6/'Teine 5'!C6)*'Teine 5'!D6</f>
        <v>55.9</v>
      </c>
      <c r="E6" s="103">
        <f>(D6/'Teine 5'!D6)*'Teine 5'!E6</f>
        <v>11.606</v>
      </c>
      <c r="F6" s="103">
        <f>(E6/'Teine 5'!E6)*'Teine 5'!F6</f>
        <v>0.35</v>
      </c>
      <c r="G6" s="103">
        <f>(F6/'Teine 5'!F6)*'Teine 5'!G6</f>
        <v>2.0859999999999999</v>
      </c>
    </row>
    <row r="7" spans="1:7" x14ac:dyDescent="0.25">
      <c r="A7" s="62"/>
      <c r="B7" s="75" t="str">
        <f>'Teine 5'!B7</f>
        <v>Punase kapsa salat virsikuga</v>
      </c>
      <c r="C7" s="76">
        <v>50</v>
      </c>
      <c r="D7" s="103">
        <f>(C7/'Teine 5'!C7)*'Teine 5'!D7</f>
        <v>32.5</v>
      </c>
      <c r="E7" s="103">
        <f>(D7/'Teine 5'!D7)*'Teine 5'!E7</f>
        <v>3.21</v>
      </c>
      <c r="F7" s="103">
        <f>(E7/'Teine 5'!E7)*'Teine 5'!F7</f>
        <v>1.76</v>
      </c>
      <c r="G7" s="103">
        <f>(F7/'Teine 5'!F7)*'Teine 5'!G7</f>
        <v>0.46600000000000003</v>
      </c>
    </row>
    <row r="8" spans="1:7" x14ac:dyDescent="0.25">
      <c r="A8" s="62"/>
      <c r="B8" s="75" t="str">
        <f>'Teine 5'!B8</f>
        <v>Redis, hernes, porrulauk</v>
      </c>
      <c r="C8" s="51">
        <v>50</v>
      </c>
      <c r="D8" s="103">
        <f>(C8/'Teine 5'!C8)*'Teine 5'!D8</f>
        <v>20.9</v>
      </c>
      <c r="E8" s="103">
        <f>(D8/'Teine 5'!D8)*'Teine 5'!E8</f>
        <v>2.35</v>
      </c>
      <c r="F8" s="103">
        <f>(E8/'Teine 5'!E8)*'Teine 5'!F8</f>
        <v>0.16650000000000001</v>
      </c>
      <c r="G8" s="103">
        <f>(F8/'Teine 5'!F8)*'Teine 5'!G8</f>
        <v>1.53</v>
      </c>
    </row>
    <row r="9" spans="1:7" x14ac:dyDescent="0.25">
      <c r="A9" s="62"/>
      <c r="B9" s="75" t="str">
        <f>'Teine 5'!B9</f>
        <v>Salatikaste</v>
      </c>
      <c r="C9" s="101">
        <v>5</v>
      </c>
      <c r="D9" s="103">
        <f>(C9/'Teine 5'!C9)*'Teine 5'!D9</f>
        <v>35.25</v>
      </c>
      <c r="E9" s="103">
        <f>(D9/'Teine 5'!D9)*'Teine 5'!E9</f>
        <v>0.03</v>
      </c>
      <c r="F9" s="103">
        <f>(E9/'Teine 5'!E9)*'Teine 5'!F9</f>
        <v>3.9</v>
      </c>
      <c r="G9" s="103">
        <f>(F9/'Teine 5'!F9)*'Teine 5'!G9</f>
        <v>0.01</v>
      </c>
    </row>
    <row r="10" spans="1:7" x14ac:dyDescent="0.25">
      <c r="A10" s="62"/>
      <c r="B10" s="75" t="str">
        <f>'Teine 5'!B10</f>
        <v>Seemnesegu</v>
      </c>
      <c r="C10" s="101">
        <v>10</v>
      </c>
      <c r="D10" s="103">
        <f>(C10/'Teine 5'!C10)*'Teine 5'!D10</f>
        <v>61.1</v>
      </c>
      <c r="E10" s="103">
        <f>(D10/'Teine 5'!D10)*'Teine 5'!E10</f>
        <v>1.42</v>
      </c>
      <c r="F10" s="103">
        <f>(E10/'Teine 5'!E10)*'Teine 5'!F10</f>
        <v>5.36</v>
      </c>
      <c r="G10" s="103">
        <f>(F10/'Teine 5'!F10)*'Teine 5'!G10</f>
        <v>2.42</v>
      </c>
    </row>
    <row r="11" spans="1:7" x14ac:dyDescent="0.25">
      <c r="A11" s="63"/>
      <c r="B11" s="75" t="str">
        <f>'Teine 5'!B11</f>
        <v>PRIA Piimatooted (piim, keefir) (L)</v>
      </c>
      <c r="C11" s="99">
        <v>100</v>
      </c>
      <c r="D11" s="103"/>
      <c r="E11" s="103"/>
      <c r="F11" s="103"/>
      <c r="G11" s="103"/>
    </row>
    <row r="12" spans="1:7" x14ac:dyDescent="0.25">
      <c r="A12" s="63"/>
      <c r="B12" s="75" t="str">
        <f>'Teine 5'!B12</f>
        <v>Rukkileiva- ja sepikutoodete valik (G)</v>
      </c>
      <c r="C12" s="100">
        <v>40</v>
      </c>
      <c r="D12" s="103">
        <f>(C12/'Teine 5'!C12)*'Teine 5'!D12</f>
        <v>92</v>
      </c>
      <c r="E12" s="103">
        <f>(D12/'Teine 5'!D12)*'Teine 5'!E12</f>
        <v>19.680000000000003</v>
      </c>
      <c r="F12" s="103">
        <f>(E12/'Teine 5'!E12)*'Teine 5'!F12</f>
        <v>0.66400000000000003</v>
      </c>
      <c r="G12" s="103">
        <f>(F12/'Teine 5'!F12)*'Teine 5'!G12</f>
        <v>3.1520000000000001</v>
      </c>
    </row>
    <row r="13" spans="1:7" x14ac:dyDescent="0.25">
      <c r="A13" s="62"/>
      <c r="B13" s="75" t="str">
        <f>'Teine 5'!B13</f>
        <v>Pirn (PRIA)</v>
      </c>
      <c r="C13" s="76">
        <v>100</v>
      </c>
      <c r="D13" s="103">
        <f>(C13/'Teine 5'!C13)*'Teine 5'!D13</f>
        <v>46.4</v>
      </c>
      <c r="E13" s="103">
        <f>(D13/'Teine 5'!D13)*'Teine 5'!E13</f>
        <v>10.199999999999999</v>
      </c>
      <c r="F13" s="103">
        <f>(E13/'Teine 5'!E13)*'Teine 5'!F13</f>
        <v>0</v>
      </c>
      <c r="G13" s="103">
        <v>0.3</v>
      </c>
    </row>
    <row r="14" spans="1:7" x14ac:dyDescent="0.25">
      <c r="A14" s="69"/>
      <c r="B14" s="116" t="s">
        <v>10</v>
      </c>
      <c r="C14" s="71"/>
      <c r="D14" s="71">
        <f>SUM(D4:D13)</f>
        <v>604.44999999999993</v>
      </c>
      <c r="E14" s="71">
        <f>SUM(E4:E13)</f>
        <v>77.966000000000008</v>
      </c>
      <c r="F14" s="71">
        <f>SUM(F4:F13)</f>
        <v>20.639500000000002</v>
      </c>
      <c r="G14" s="71">
        <f>SUM(G4:G13)</f>
        <v>25.834000000000007</v>
      </c>
    </row>
    <row r="15" spans="1:7" x14ac:dyDescent="0.25">
      <c r="A15" s="24"/>
      <c r="B15" s="57"/>
    </row>
    <row r="16" spans="1:7" ht="24" customHeight="1" x14ac:dyDescent="0.25">
      <c r="A16" s="65" t="s">
        <v>11</v>
      </c>
      <c r="B16" s="88"/>
      <c r="C16" s="89" t="s">
        <v>1</v>
      </c>
      <c r="D16" s="89" t="s">
        <v>2</v>
      </c>
      <c r="E16" s="89" t="s">
        <v>3</v>
      </c>
      <c r="F16" s="89" t="s">
        <v>4</v>
      </c>
      <c r="G16" s="89" t="s">
        <v>5</v>
      </c>
    </row>
    <row r="17" spans="1:7" x14ac:dyDescent="0.25">
      <c r="A17" s="75" t="s">
        <v>6</v>
      </c>
      <c r="B17" s="75" t="str">
        <f>'Teine 5'!B16</f>
        <v>Paneeritud ahjukala (G)</v>
      </c>
      <c r="C17" s="76">
        <v>50</v>
      </c>
      <c r="D17" s="83">
        <f>(C17/'Teine 5'!C17)*'Teine 5'!D17</f>
        <v>32.607142857142854</v>
      </c>
      <c r="E17" s="83">
        <f>(D17/'Teine 5'!D17)*'Teine 5'!E17</f>
        <v>5.0357142857142847</v>
      </c>
      <c r="F17" s="83">
        <f>(E17/'Teine 5'!E17)*'Teine 5'!F17</f>
        <v>0.94285714285714273</v>
      </c>
      <c r="G17" s="83">
        <f>(F17/'Teine 5'!F17)*'Teine 5'!G17</f>
        <v>0.83571428571428552</v>
      </c>
    </row>
    <row r="18" spans="1:7" ht="14.25" customHeight="1" x14ac:dyDescent="0.25">
      <c r="A18" s="75"/>
      <c r="B18" s="75" t="str">
        <f>'Teine 5'!B17</f>
        <v>Kartulipüree (L)</v>
      </c>
      <c r="C18" s="84">
        <v>70</v>
      </c>
      <c r="D18" s="83">
        <f>(C18/'Teine 5'!C18)*'Teine 5'!D18</f>
        <v>91</v>
      </c>
      <c r="E18" s="83">
        <f>(D18/'Teine 5'!D18)*'Teine 5'!E18</f>
        <v>20.16</v>
      </c>
      <c r="F18" s="83">
        <f>(E18/'Teine 5'!E18)*'Teine 5'!F18</f>
        <v>0.18</v>
      </c>
      <c r="G18" s="83">
        <f>(F18/'Teine 5'!F18)*'Teine 5'!G18</f>
        <v>2.0699999999999998</v>
      </c>
    </row>
    <row r="19" spans="1:7" s="58" customFormat="1" x14ac:dyDescent="0.25">
      <c r="A19" s="62"/>
      <c r="B19" s="75" t="str">
        <f>'Teine 5'!B18</f>
        <v xml:space="preserve">Riis, aurutatud </v>
      </c>
      <c r="C19" s="77">
        <v>70</v>
      </c>
      <c r="D19" s="83">
        <f>(C19/'Teine 5'!C19)*'Teine 5'!D19</f>
        <v>103.27799999999999</v>
      </c>
      <c r="E19" s="83">
        <f>(D19/'Teine 5'!D19)*'Teine 5'!E19</f>
        <v>7.8259999999999996</v>
      </c>
      <c r="F19" s="83">
        <f>(E19/'Teine 5'!E19)*'Teine 5'!F19</f>
        <v>6.6639999999999997</v>
      </c>
      <c r="G19" s="83">
        <f>(F19/'Teine 5'!F19)*'Teine 5'!G19</f>
        <v>3.0939999999999999</v>
      </c>
    </row>
    <row r="20" spans="1:7" s="58" customFormat="1" x14ac:dyDescent="0.25">
      <c r="A20" s="62"/>
      <c r="B20" s="75" t="str">
        <f>'Teine 5'!B20</f>
        <v>Hiina kapsa salat tomati ja spinatiga</v>
      </c>
      <c r="C20" s="77">
        <v>50</v>
      </c>
      <c r="D20" s="83">
        <f>(C20/'Teine 5'!C20)*'Teine 5'!D20</f>
        <v>9.85</v>
      </c>
      <c r="E20" s="83">
        <f>(D20/'Teine 5'!D20)*'Teine 5'!E20</f>
        <v>1.1000000000000001</v>
      </c>
      <c r="F20" s="83">
        <f>(E20/'Teine 5'!E20)*'Teine 5'!F20</f>
        <v>0.157</v>
      </c>
      <c r="G20" s="83">
        <f>(F20/'Teine 5'!F20)*'Teine 5'!G20</f>
        <v>0.75</v>
      </c>
    </row>
    <row r="21" spans="1:7" s="58" customFormat="1" x14ac:dyDescent="0.25">
      <c r="A21" s="62"/>
      <c r="B21" s="75" t="str">
        <f>'Teine 5'!B21</f>
        <v>Kõrvits, porgand, roheline sibul</v>
      </c>
      <c r="C21" s="77">
        <v>50</v>
      </c>
      <c r="D21" s="83">
        <f>(C21/'Teine 5'!C21)*'Teine 5'!D21</f>
        <v>38.6</v>
      </c>
      <c r="E21" s="83">
        <f>(D21/'Teine 5'!D21)*'Teine 5'!E21</f>
        <v>1.335</v>
      </c>
      <c r="F21" s="83">
        <f>(E21/'Teine 5'!E21)*'Teine 5'!F21</f>
        <v>6.6500000000000004E-2</v>
      </c>
      <c r="G21" s="83">
        <f>(F21/'Teine 5'!F21)*'Teine 5'!G21</f>
        <v>0.4</v>
      </c>
    </row>
    <row r="22" spans="1:7" s="58" customFormat="1" x14ac:dyDescent="0.25">
      <c r="A22" s="62"/>
      <c r="B22" s="75" t="str">
        <f>'Teine 5'!B22</f>
        <v>Salatikaste</v>
      </c>
      <c r="C22" s="77">
        <v>5</v>
      </c>
      <c r="D22" s="83">
        <f>(C22/'Teine 5'!C22)*'Teine 5'!D22</f>
        <v>35.25</v>
      </c>
      <c r="E22" s="83">
        <f>(D22/'Teine 5'!D22)*'Teine 5'!E22</f>
        <v>0.03</v>
      </c>
      <c r="F22" s="83">
        <f>(E22/'Teine 5'!E22)*'Teine 5'!F22</f>
        <v>3.9</v>
      </c>
      <c r="G22" s="83">
        <f>(F22/'Teine 5'!F22)*'Teine 5'!G22</f>
        <v>0.01</v>
      </c>
    </row>
    <row r="23" spans="1:7" s="58" customFormat="1" x14ac:dyDescent="0.25">
      <c r="A23" s="62"/>
      <c r="B23" s="75" t="str">
        <f>'Teine 5'!B23</f>
        <v>Seemnesegu</v>
      </c>
      <c r="C23" s="77">
        <v>10</v>
      </c>
      <c r="D23" s="83">
        <f>(C23/'Teine 5'!C23)*'Teine 5'!D23</f>
        <v>61.1</v>
      </c>
      <c r="E23" s="83">
        <f>(D23/'Teine 5'!D23)*'Teine 5'!E23</f>
        <v>1.42</v>
      </c>
      <c r="F23" s="83">
        <f>(E23/'Teine 5'!E23)*'Teine 5'!F23</f>
        <v>5.36</v>
      </c>
      <c r="G23" s="83">
        <f>(F23/'Teine 5'!F23)*'Teine 5'!G23</f>
        <v>2.42</v>
      </c>
    </row>
    <row r="24" spans="1:7" s="58" customFormat="1" x14ac:dyDescent="0.25">
      <c r="A24" s="62"/>
      <c r="B24" s="75" t="str">
        <f>'Teine 5'!B24</f>
        <v>PRIA Piimatooted (piim, keefir)</v>
      </c>
      <c r="C24" s="77">
        <v>100</v>
      </c>
      <c r="D24" s="83"/>
      <c r="E24" s="83"/>
      <c r="F24" s="83"/>
      <c r="G24" s="83"/>
    </row>
    <row r="25" spans="1:7" x14ac:dyDescent="0.25">
      <c r="A25" s="62"/>
      <c r="B25" s="75" t="str">
        <f>'Teine 5'!B25</f>
        <v xml:space="preserve">Rukkileiva- ja sepikutoodete valik </v>
      </c>
      <c r="C25" s="77">
        <v>40</v>
      </c>
      <c r="D25" s="83">
        <f>(C25/'Teine 5'!C25)*'Teine 5'!D25</f>
        <v>92</v>
      </c>
      <c r="E25" s="83">
        <f>(D25/'Teine 5'!D25)*'Teine 5'!E25</f>
        <v>19.680000000000003</v>
      </c>
      <c r="F25" s="83">
        <f>(E25/'Teine 5'!E25)*'Teine 5'!F25</f>
        <v>0.66400000000000003</v>
      </c>
      <c r="G25" s="83">
        <f>(F25/'Teine 5'!F25)*'Teine 5'!G25</f>
        <v>3.1520000000000001</v>
      </c>
    </row>
    <row r="26" spans="1:7" s="26" customFormat="1" ht="14.25" customHeight="1" x14ac:dyDescent="0.25">
      <c r="A26" s="63"/>
      <c r="B26" s="75" t="str">
        <f>'Teine 5'!B26</f>
        <v>Kaalikas (PRIA)</v>
      </c>
      <c r="C26" s="76">
        <v>100</v>
      </c>
      <c r="D26" s="83">
        <f>(C26/'Teine 5'!C26)*'Teine 5'!D26</f>
        <v>35.6</v>
      </c>
      <c r="E26" s="83">
        <f>(D26/'Teine 5'!D26)*'Teine 5'!E26</f>
        <v>6.22</v>
      </c>
      <c r="F26" s="83">
        <f>(E26/'Teine 5'!E26)*'Teine 5'!F26</f>
        <v>0.1</v>
      </c>
      <c r="G26" s="83">
        <f>(F26/'Teine 5'!F26)*'Teine 5'!G26</f>
        <v>1.1000000000000001</v>
      </c>
    </row>
    <row r="27" spans="1:7" x14ac:dyDescent="0.25">
      <c r="A27" s="69"/>
      <c r="B27" s="116" t="s">
        <v>10</v>
      </c>
      <c r="C27" s="71"/>
      <c r="D27" s="71">
        <f>SUM(D17:D26)</f>
        <v>499.28514285714289</v>
      </c>
      <c r="E27" s="71">
        <f>SUM(E17:E26)</f>
        <v>62.806714285714293</v>
      </c>
      <c r="F27" s="71">
        <f>SUM(F17:F26)</f>
        <v>18.034357142857147</v>
      </c>
      <c r="G27" s="71">
        <f>SUM(G17:G26)</f>
        <v>13.831714285714286</v>
      </c>
    </row>
    <row r="28" spans="1:7" x14ac:dyDescent="0.25">
      <c r="A28" s="24"/>
      <c r="B28" s="57"/>
    </row>
    <row r="29" spans="1:7" ht="24" customHeight="1" x14ac:dyDescent="0.25">
      <c r="A29" s="65" t="s">
        <v>14</v>
      </c>
      <c r="B29" s="92"/>
      <c r="C29" s="89" t="s">
        <v>1</v>
      </c>
      <c r="D29" s="89" t="s">
        <v>2</v>
      </c>
      <c r="E29" s="89" t="s">
        <v>3</v>
      </c>
      <c r="F29" s="89" t="s">
        <v>4</v>
      </c>
      <c r="G29" s="89" t="s">
        <v>5</v>
      </c>
    </row>
    <row r="30" spans="1:7" x14ac:dyDescent="0.25">
      <c r="A30" s="75" t="s">
        <v>6</v>
      </c>
      <c r="B30" s="93" t="str">
        <f>'Teine 5'!B29</f>
        <v>Kanasupp</v>
      </c>
      <c r="C30" s="76">
        <v>200</v>
      </c>
      <c r="D30" s="103">
        <f>(C30/'Teine 5'!C29)*'Teine 5'!D29</f>
        <v>150.20000000000002</v>
      </c>
      <c r="E30" s="103">
        <f>(D30/'Teine 5'!D29)*'Teine 5'!E29</f>
        <v>11.38</v>
      </c>
      <c r="F30" s="103">
        <f>(E30/'Teine 5'!E29)*'Teine 5'!F29</f>
        <v>7.7400000000000011</v>
      </c>
      <c r="G30" s="103">
        <f>(F30/'Teine 5'!F29)*'Teine 5'!G29</f>
        <v>6.8599999999999994</v>
      </c>
    </row>
    <row r="31" spans="1:7" x14ac:dyDescent="0.25">
      <c r="A31" s="75"/>
      <c r="B31" s="93" t="str">
        <f>'Teine 5'!B30</f>
        <v>Hapukoor (L)</v>
      </c>
      <c r="C31" s="76">
        <v>10</v>
      </c>
      <c r="D31" s="103">
        <f>(C31/'Teine 5'!C30)*'Teine 5'!D30</f>
        <v>22.2</v>
      </c>
      <c r="E31" s="103">
        <f>(D31/'Teine 5'!D30)*'Teine 5'!E30</f>
        <v>0.38</v>
      </c>
      <c r="F31" s="103">
        <f>(E31/'Teine 5'!E30)*'Teine 5'!F30</f>
        <v>2.15</v>
      </c>
      <c r="G31" s="103">
        <f>(F31/'Teine 5'!F30)*'Teine 5'!G30</f>
        <v>0.33</v>
      </c>
    </row>
    <row r="32" spans="1:7" x14ac:dyDescent="0.25">
      <c r="A32" s="63"/>
      <c r="B32" s="93" t="str">
        <f>'Teine 5'!B31</f>
        <v>Pannkook moosiga (G, L)</v>
      </c>
      <c r="C32" s="76">
        <v>160</v>
      </c>
      <c r="D32" s="103">
        <f>(C32/'Teine 5'!C31)*'Teine 5'!D31</f>
        <v>291.2</v>
      </c>
      <c r="E32" s="103">
        <f>(D32/'Teine 5'!D31)*'Teine 5'!E31</f>
        <v>43.84</v>
      </c>
      <c r="F32" s="103">
        <f>(E32/'Teine 5'!E31)*'Teine 5'!F31</f>
        <v>6.86</v>
      </c>
      <c r="G32" s="103">
        <f>(F32/'Teine 5'!F31)*'Teine 5'!G31</f>
        <v>7.8559999999999999</v>
      </c>
    </row>
    <row r="33" spans="1:7" x14ac:dyDescent="0.25">
      <c r="A33" s="63"/>
      <c r="B33" s="93" t="str">
        <f>'Teine 5'!B32</f>
        <v>PRIA Piimatooted (piim, keefir) (L)</v>
      </c>
      <c r="C33" s="76">
        <v>100</v>
      </c>
      <c r="D33" s="103"/>
      <c r="E33" s="103"/>
      <c r="F33" s="103"/>
      <c r="G33" s="103"/>
    </row>
    <row r="34" spans="1:7" x14ac:dyDescent="0.25">
      <c r="A34" s="199"/>
      <c r="B34" s="93" t="str">
        <f>'Teine 5'!B33</f>
        <v>Rukkileiva- ja sepikutoodete valik (G)</v>
      </c>
      <c r="C34" s="153">
        <v>40</v>
      </c>
      <c r="D34" s="103">
        <f>(C34/'Teine 5'!C33)*'Teine 5'!D33</f>
        <v>92</v>
      </c>
      <c r="E34" s="103">
        <f>(D34/'Teine 5'!D33)*'Teine 5'!E33</f>
        <v>19.680000000000003</v>
      </c>
      <c r="F34" s="103">
        <f>(E34/'Teine 5'!E33)*'Teine 5'!F33</f>
        <v>0.66400000000000003</v>
      </c>
      <c r="G34" s="103">
        <f>(F34/'Teine 5'!F33)*'Teine 5'!G33</f>
        <v>3.1520000000000001</v>
      </c>
    </row>
    <row r="35" spans="1:7" x14ac:dyDescent="0.25">
      <c r="A35" s="63"/>
      <c r="B35" s="93" t="str">
        <f>'Teine 5'!B34</f>
        <v xml:space="preserve">Porgand (PRIA) </v>
      </c>
      <c r="C35" s="76">
        <v>100</v>
      </c>
      <c r="D35" s="103">
        <f>(C35/'Teine 5'!C34)*'Teine 5'!D34</f>
        <v>32.4</v>
      </c>
      <c r="E35" s="103">
        <f>(D35/'Teine 5'!D34)*'Teine 5'!E34</f>
        <v>5.6</v>
      </c>
      <c r="F35" s="103">
        <f>(E35/'Teine 5'!E34)*'Teine 5'!F34</f>
        <v>0.2</v>
      </c>
      <c r="G35" s="103">
        <f>(F35/'Teine 5'!F34)*'Teine 5'!G34</f>
        <v>0.6</v>
      </c>
    </row>
    <row r="36" spans="1:7" x14ac:dyDescent="0.25">
      <c r="A36" s="69"/>
      <c r="B36" s="116" t="s">
        <v>10</v>
      </c>
      <c r="C36" s="71"/>
      <c r="D36" s="71">
        <f>SUM(D30:D35)</f>
        <v>588</v>
      </c>
      <c r="E36" s="71">
        <f>SUM(E30:E35)</f>
        <v>80.88000000000001</v>
      </c>
      <c r="F36" s="71">
        <f>SUM(F30:F35)</f>
        <v>17.614000000000001</v>
      </c>
      <c r="G36" s="71">
        <f>SUM(G30:G35)</f>
        <v>18.798000000000002</v>
      </c>
    </row>
    <row r="37" spans="1:7" x14ac:dyDescent="0.25">
      <c r="A37" s="24"/>
      <c r="B37" s="57"/>
      <c r="C37" s="48"/>
    </row>
    <row r="38" spans="1:7" s="12" customFormat="1" ht="24" customHeight="1" x14ac:dyDescent="0.25">
      <c r="A38" s="65" t="s">
        <v>15</v>
      </c>
      <c r="B38" s="88"/>
      <c r="C38" s="89" t="s">
        <v>1</v>
      </c>
      <c r="D38" s="89" t="s">
        <v>2</v>
      </c>
      <c r="E38" s="89" t="s">
        <v>3</v>
      </c>
      <c r="F38" s="89" t="s">
        <v>4</v>
      </c>
      <c r="G38" s="89" t="s">
        <v>5</v>
      </c>
    </row>
    <row r="39" spans="1:7" s="58" customFormat="1" x14ac:dyDescent="0.25">
      <c r="A39" s="75" t="s">
        <v>6</v>
      </c>
      <c r="B39" s="75" t="str">
        <f>'Teine 5'!B37</f>
        <v>Kanalihapada värviliste köögiviljadega (G)</v>
      </c>
      <c r="C39" s="76">
        <v>120</v>
      </c>
      <c r="D39" s="103">
        <f>C39*'Teine 5'!D37/'Teine 5'!C37</f>
        <v>115.32</v>
      </c>
      <c r="E39" s="103">
        <f>D39*'Teine 5'!E37/'Teine 5'!D37</f>
        <v>13.56</v>
      </c>
      <c r="F39" s="103">
        <f>E39*'Teine 5'!F37/'Teine 5'!E37</f>
        <v>6.4319999999999995</v>
      </c>
      <c r="G39" s="103">
        <f>F39*'Teine 5'!G37/'Teine 5'!F37</f>
        <v>6.1679999999999993</v>
      </c>
    </row>
    <row r="40" spans="1:7" x14ac:dyDescent="0.25">
      <c r="A40" s="62"/>
      <c r="B40" s="75" t="str">
        <f>'Teine 5'!B38</f>
        <v>Täisterapasta/pasta (G)</v>
      </c>
      <c r="C40" s="100">
        <v>70</v>
      </c>
      <c r="D40" s="103">
        <f>C40*'Teine 5'!D38/'Teine 5'!C38</f>
        <v>126</v>
      </c>
      <c r="E40" s="103">
        <f>D40*'Teine 5'!E38/'Teine 5'!D38</f>
        <v>24.01</v>
      </c>
      <c r="F40" s="103">
        <f>E40*'Teine 5'!F38/'Teine 5'!E38</f>
        <v>0.98699999999999999</v>
      </c>
      <c r="G40" s="103">
        <f>F40*'Teine 5'!G38/'Teine 5'!F38</f>
        <v>4.6500000000000004</v>
      </c>
    </row>
    <row r="41" spans="1:7" s="26" customFormat="1" ht="14.25" customHeight="1" x14ac:dyDescent="0.25">
      <c r="A41" s="63"/>
      <c r="B41" s="75" t="str">
        <f>'Teine 5'!B39</f>
        <v>Riis, keedetud (G)</v>
      </c>
      <c r="C41" s="99">
        <v>70</v>
      </c>
      <c r="D41" s="103">
        <f>C41*'Teine 5'!D39/'Teine 5'!C39</f>
        <v>84.7</v>
      </c>
      <c r="E41" s="103">
        <f>D41*'Teine 5'!E39/'Teine 5'!D39</f>
        <v>19.04</v>
      </c>
      <c r="F41" s="103">
        <f>E41*'Teine 5'!F39/'Teine 5'!E39</f>
        <v>0.50539999999999996</v>
      </c>
      <c r="G41" s="103">
        <f>F41*'Teine 5'!G39/'Teine 5'!F39</f>
        <v>2.891</v>
      </c>
    </row>
    <row r="42" spans="1:7" s="26" customFormat="1" ht="16.5" customHeight="1" x14ac:dyDescent="0.25">
      <c r="A42" s="63"/>
      <c r="B42" s="75" t="str">
        <f>'Teine 5'!B40</f>
        <v>Porgandi-apelsinisalat</v>
      </c>
      <c r="C42" s="115">
        <v>50</v>
      </c>
      <c r="D42" s="103">
        <f>C42*'Teine 5'!D40/'Teine 5'!C40</f>
        <v>27.5</v>
      </c>
      <c r="E42" s="103">
        <f>D42*'Teine 5'!E40/'Teine 5'!D40</f>
        <v>4.88</v>
      </c>
      <c r="F42" s="103">
        <f>E42*'Teine 5'!F40/'Teine 5'!E40</f>
        <v>1.03</v>
      </c>
      <c r="G42" s="103">
        <f>F42*'Teine 5'!G40/'Teine 5'!F40</f>
        <v>0.41</v>
      </c>
    </row>
    <row r="43" spans="1:7" s="26" customFormat="1" ht="15.75" customHeight="1" x14ac:dyDescent="0.25">
      <c r="A43" s="63"/>
      <c r="B43" s="75" t="str">
        <f>'Teine 5'!B41</f>
        <v>Peet, hapukapsas</v>
      </c>
      <c r="C43" s="115">
        <v>50</v>
      </c>
      <c r="D43" s="103">
        <f>C43*'Teine 5'!D41/'Teine 5'!C41</f>
        <v>33.65</v>
      </c>
      <c r="E43" s="103">
        <f>D43*'Teine 5'!E41/'Teine 5'!D41</f>
        <v>5.25</v>
      </c>
      <c r="F43" s="103">
        <f>E43*'Teine 5'!F41/'Teine 5'!E41</f>
        <v>0.18</v>
      </c>
      <c r="G43" s="103">
        <f>F43*'Teine 5'!G41/'Teine 5'!F41</f>
        <v>2.125</v>
      </c>
    </row>
    <row r="44" spans="1:7" s="26" customFormat="1" ht="16.5" customHeight="1" x14ac:dyDescent="0.25">
      <c r="A44" s="63"/>
      <c r="B44" s="75" t="str">
        <f>'Teine 5'!B42</f>
        <v>Salatikaste</v>
      </c>
      <c r="C44" s="115">
        <v>5</v>
      </c>
      <c r="D44" s="103">
        <f>C44*'Teine 5'!D42/'Teine 5'!C42</f>
        <v>35.25</v>
      </c>
      <c r="E44" s="103">
        <f>D44*'Teine 5'!E42/'Teine 5'!D42</f>
        <v>2.9999999999999995E-2</v>
      </c>
      <c r="F44" s="103">
        <f>E44*'Teine 5'!F42/'Teine 5'!E42</f>
        <v>3.8999999999999995</v>
      </c>
      <c r="G44" s="103">
        <f>F44*'Teine 5'!G42/'Teine 5'!F42</f>
        <v>9.9999999999999985E-3</v>
      </c>
    </row>
    <row r="45" spans="1:7" s="26" customFormat="1" ht="15.75" customHeight="1" x14ac:dyDescent="0.25">
      <c r="A45" s="63"/>
      <c r="B45" s="75" t="str">
        <f>'Teine 5'!B43</f>
        <v>Seemnesegu</v>
      </c>
      <c r="C45" s="115">
        <v>10</v>
      </c>
      <c r="D45" s="103">
        <f>C45*'Teine 5'!D43/'Teine 5'!C43</f>
        <v>61.1</v>
      </c>
      <c r="E45" s="103">
        <f>D45*'Teine 5'!E43/'Teine 5'!D43</f>
        <v>1.42</v>
      </c>
      <c r="F45" s="103">
        <f>E45*'Teine 5'!F43/'Teine 5'!E43</f>
        <v>5.36</v>
      </c>
      <c r="G45" s="103">
        <f>F45*'Teine 5'!G43/'Teine 5'!F43</f>
        <v>2.42</v>
      </c>
    </row>
    <row r="46" spans="1:7" s="26" customFormat="1" ht="15.75" customHeight="1" x14ac:dyDescent="0.25">
      <c r="A46" s="63"/>
      <c r="B46" s="75" t="str">
        <f>'Teine 5'!B44</f>
        <v>PRIA Piimatooted (piim, keefir) (L)</v>
      </c>
      <c r="C46" s="115">
        <v>100</v>
      </c>
      <c r="D46" s="103"/>
      <c r="E46" s="103"/>
      <c r="F46" s="103"/>
      <c r="G46" s="103"/>
    </row>
    <row r="47" spans="1:7" x14ac:dyDescent="0.25">
      <c r="A47" s="63"/>
      <c r="B47" s="75" t="str">
        <f>'Teine 5'!B45</f>
        <v>Rukkileiva- ja sepikutoodete valik (G)</v>
      </c>
      <c r="C47" s="100">
        <v>40</v>
      </c>
      <c r="D47" s="103">
        <f>C47*'Teine 5'!D45/'Teine 5'!C45</f>
        <v>92</v>
      </c>
      <c r="E47" s="103">
        <f>D47*'Teine 5'!E45/'Teine 5'!D45</f>
        <v>19.680000000000003</v>
      </c>
      <c r="F47" s="103">
        <f>E47*'Teine 5'!F45/'Teine 5'!E45</f>
        <v>0.66400000000000003</v>
      </c>
      <c r="G47" s="103">
        <f>F47*'Teine 5'!G45/'Teine 5'!F45</f>
        <v>3.1520000000000006</v>
      </c>
    </row>
    <row r="48" spans="1:7" x14ac:dyDescent="0.25">
      <c r="A48" s="63"/>
      <c r="B48" s="75" t="str">
        <f>'Teine 5'!B46</f>
        <v xml:space="preserve">Õun (PRIA) </v>
      </c>
      <c r="C48" s="76">
        <v>100</v>
      </c>
      <c r="D48" s="103">
        <f>C48*'Teine 5'!D46/'Teine 5'!C46</f>
        <v>48.3</v>
      </c>
      <c r="E48" s="103">
        <f>D48*'Teine 5'!E46/'Teine 5'!D46</f>
        <v>10.9</v>
      </c>
      <c r="F48" s="103">
        <f>E48*'Teine 5'!F46/'Teine 5'!E46</f>
        <v>0</v>
      </c>
      <c r="G48" s="103">
        <v>0</v>
      </c>
    </row>
    <row r="49" spans="1:12" x14ac:dyDescent="0.25">
      <c r="A49" s="69"/>
      <c r="B49" s="116" t="s">
        <v>10</v>
      </c>
      <c r="C49" s="71"/>
      <c r="D49" s="71">
        <f>SUM(D39:D48)</f>
        <v>623.81999999999994</v>
      </c>
      <c r="E49" s="71">
        <f>SUM(E39:E48)</f>
        <v>98.770000000000024</v>
      </c>
      <c r="F49" s="71">
        <f>SUM(F39:F48)</f>
        <v>19.058399999999999</v>
      </c>
      <c r="G49" s="71">
        <f>SUM(G39:G48)</f>
        <v>21.826000000000001</v>
      </c>
      <c r="H49" s="48"/>
      <c r="I49" s="48"/>
      <c r="J49" s="48"/>
      <c r="K49" s="48"/>
      <c r="L49" s="48"/>
    </row>
    <row r="50" spans="1:12" x14ac:dyDescent="0.25">
      <c r="A50" s="24"/>
      <c r="B50" s="57"/>
    </row>
    <row r="51" spans="1:12" ht="24" customHeight="1" x14ac:dyDescent="0.25">
      <c r="A51" s="65" t="s">
        <v>17</v>
      </c>
      <c r="B51" s="92"/>
      <c r="C51" s="89" t="s">
        <v>1</v>
      </c>
      <c r="D51" s="89" t="s">
        <v>2</v>
      </c>
      <c r="E51" s="89" t="s">
        <v>3</v>
      </c>
      <c r="F51" s="89" t="s">
        <v>4</v>
      </c>
      <c r="G51" s="89" t="s">
        <v>5</v>
      </c>
    </row>
    <row r="52" spans="1:12" x14ac:dyDescent="0.25">
      <c r="A52" s="75" t="s">
        <v>6</v>
      </c>
      <c r="B52" s="93" t="str">
        <f>'Teine 5'!B49</f>
        <v>Tex-Mex pasta veisehakklihaga (G, L)</v>
      </c>
      <c r="C52" s="76">
        <v>200</v>
      </c>
      <c r="D52" s="103">
        <f>C52*'Teine 5'!D49/'Teine 5'!C49</f>
        <v>196.6</v>
      </c>
      <c r="E52" s="103">
        <f>D52*'Teine 5'!E49/'Teine 5'!D49</f>
        <v>31.799999999999997</v>
      </c>
      <c r="F52" s="103">
        <f>E52*'Teine 5'!F49/'Teine 5'!E49</f>
        <v>3.1399999999999997</v>
      </c>
      <c r="G52" s="103">
        <f>F52*'Teine 5'!G49/'Teine 5'!F49</f>
        <v>8.1</v>
      </c>
    </row>
    <row r="53" spans="1:12" x14ac:dyDescent="0.25">
      <c r="A53" s="63"/>
      <c r="B53" s="93" t="str">
        <f>'Teine 5'!B50</f>
        <v>Ürdi-jogurtikaste (L)</v>
      </c>
      <c r="C53" s="76">
        <v>70</v>
      </c>
      <c r="D53" s="103">
        <f>C53*'Teine 5'!D50/'Teine 5'!C50</f>
        <v>88.2</v>
      </c>
      <c r="E53" s="103">
        <f>D53*'Teine 5'!E50/'Teine 5'!D50</f>
        <v>10.29</v>
      </c>
      <c r="F53" s="103">
        <f>E53*'Teine 5'!F50/'Teine 5'!E50</f>
        <v>4.452</v>
      </c>
      <c r="G53" s="103">
        <f>F53*'Teine 5'!G50/'Teine 5'!F50</f>
        <v>1.7219999999999998</v>
      </c>
    </row>
    <row r="54" spans="1:12" s="58" customFormat="1" x14ac:dyDescent="0.25">
      <c r="A54" s="63"/>
      <c r="B54" s="93" t="str">
        <f>'Teine 5'!B51</f>
        <v>Ahjuköögiviljad</v>
      </c>
      <c r="C54" s="76">
        <v>70</v>
      </c>
      <c r="D54" s="103">
        <f>C54*'Teine 5'!D51/'Teine 5'!C51</f>
        <v>59.08</v>
      </c>
      <c r="E54" s="103">
        <f>D54*'Teine 5'!E51/'Teine 5'!D51</f>
        <v>10.079999999999998</v>
      </c>
      <c r="F54" s="103">
        <f>E54*'Teine 5'!F51/'Teine 5'!E51</f>
        <v>1.9389999999999996</v>
      </c>
      <c r="G54" s="103">
        <f>F54*'Teine 5'!G51/'Teine 5'!F51</f>
        <v>0.86799999999999988</v>
      </c>
    </row>
    <row r="55" spans="1:12" x14ac:dyDescent="0.25">
      <c r="A55" s="63"/>
      <c r="B55" s="93" t="str">
        <f>'Teine 5'!B52</f>
        <v>Kapsa-paprikasalat</v>
      </c>
      <c r="C55" s="94">
        <v>50</v>
      </c>
      <c r="D55" s="103">
        <f>C55*'Teine 5'!D52/'Teine 5'!C52</f>
        <v>18.5</v>
      </c>
      <c r="E55" s="103">
        <f>D55*'Teine 5'!E52/'Teine 5'!D52</f>
        <v>2.44</v>
      </c>
      <c r="F55" s="103">
        <f>E55*'Teine 5'!F52/'Teine 5'!E52</f>
        <v>0.505</v>
      </c>
      <c r="G55" s="103">
        <f>F55*'Teine 5'!G52/'Teine 5'!F52</f>
        <v>0.55000000000000004</v>
      </c>
    </row>
    <row r="56" spans="1:12" x14ac:dyDescent="0.25">
      <c r="A56" s="63"/>
      <c r="B56" s="93" t="str">
        <f>'Teine 5'!B53</f>
        <v xml:space="preserve">Mais, sojauba, pastinaak </v>
      </c>
      <c r="C56" s="76">
        <v>50</v>
      </c>
      <c r="D56" s="103">
        <f>C56*'Teine 5'!D53/'Teine 5'!C53</f>
        <v>59</v>
      </c>
      <c r="E56" s="103">
        <f>D56*'Teine 5'!E53/'Teine 5'!D53</f>
        <v>6.5</v>
      </c>
      <c r="F56" s="103">
        <f>E56*'Teine 5'!F53/'Teine 5'!E53</f>
        <v>1.9750000000000001</v>
      </c>
      <c r="G56" s="103">
        <f>F56*'Teine 5'!G53/'Teine 5'!F53</f>
        <v>2.86</v>
      </c>
    </row>
    <row r="57" spans="1:12" x14ac:dyDescent="0.25">
      <c r="A57" s="63"/>
      <c r="B57" s="93" t="str">
        <f>'Teine 5'!B54</f>
        <v>Salatikaste</v>
      </c>
      <c r="C57" s="245">
        <v>5</v>
      </c>
      <c r="D57" s="103">
        <f>C57*'Teine 5'!D54/'Teine 5'!C54</f>
        <v>35.25</v>
      </c>
      <c r="E57" s="103">
        <f>D57*'Teine 5'!E54/'Teine 5'!D54</f>
        <v>2.9999999999999995E-2</v>
      </c>
      <c r="F57" s="103">
        <f>E57*'Teine 5'!F54/'Teine 5'!E54</f>
        <v>3.8999999999999995</v>
      </c>
      <c r="G57" s="103">
        <f>F57*'Teine 5'!G54/'Teine 5'!F54</f>
        <v>9.9999999999999985E-3</v>
      </c>
    </row>
    <row r="58" spans="1:12" x14ac:dyDescent="0.25">
      <c r="A58" s="63"/>
      <c r="B58" s="93" t="str">
        <f>'Teine 5'!B55</f>
        <v>Seemnesegu</v>
      </c>
      <c r="C58" s="246">
        <v>10</v>
      </c>
      <c r="D58" s="103">
        <f>C58*'Teine 5'!D55/'Teine 5'!C55</f>
        <v>61.1</v>
      </c>
      <c r="E58" s="103">
        <f>D58*'Teine 5'!E55/'Teine 5'!D55</f>
        <v>1.42</v>
      </c>
      <c r="F58" s="103">
        <f>E58*'Teine 5'!F55/'Teine 5'!E55</f>
        <v>5.36</v>
      </c>
      <c r="G58" s="103">
        <f>F58*'Teine 5'!G55/'Teine 5'!F55</f>
        <v>2.42</v>
      </c>
    </row>
    <row r="59" spans="1:12" x14ac:dyDescent="0.25">
      <c r="A59" s="62"/>
      <c r="B59" s="93" t="str">
        <f>'Teine 5'!B56</f>
        <v>PRIA Piimatooted (piim, keefir) (L)</v>
      </c>
      <c r="C59" s="84">
        <v>100</v>
      </c>
      <c r="D59" s="103"/>
      <c r="E59" s="103"/>
      <c r="F59" s="103"/>
      <c r="G59" s="103"/>
    </row>
    <row r="60" spans="1:12" x14ac:dyDescent="0.25">
      <c r="A60" s="62"/>
      <c r="B60" s="93" t="str">
        <f>'Teine 5'!B57</f>
        <v>Mustika-kaerajook (L, G)</v>
      </c>
      <c r="C60" s="84">
        <v>150</v>
      </c>
      <c r="D60" s="103">
        <f>C60*'Teine 5'!D57/'Teine 5'!C57</f>
        <v>176.5575</v>
      </c>
      <c r="E60" s="103">
        <f>D60*'Teine 5'!E57/'Teine 5'!D57</f>
        <v>26.932499999999997</v>
      </c>
      <c r="F60" s="103">
        <f>E60*'Teine 5'!F57/'Teine 5'!E57</f>
        <v>6.0947250000000004</v>
      </c>
      <c r="G60" s="103">
        <f>F60*'Teine 5'!G57/'Teine 5'!F57</f>
        <v>5.0673000000000004</v>
      </c>
    </row>
    <row r="61" spans="1:12" x14ac:dyDescent="0.25">
      <c r="A61" s="62"/>
      <c r="B61" s="93" t="str">
        <f>'Teine 5'!B58</f>
        <v>Rukkileiva- ja sepikutoodete valik (G)</v>
      </c>
      <c r="C61" s="18">
        <v>40</v>
      </c>
      <c r="D61" s="103">
        <f>C61*'Teine 5'!D58/'Teine 5'!C58</f>
        <v>92</v>
      </c>
      <c r="E61" s="103">
        <f>D61*'Teine 5'!E58/'Teine 5'!D58</f>
        <v>19.680000000000003</v>
      </c>
      <c r="F61" s="103">
        <f>E61*'Teine 5'!F58/'Teine 5'!E58</f>
        <v>0.66400000000000003</v>
      </c>
      <c r="G61" s="103">
        <f>F61*'Teine 5'!G58/'Teine 5'!F58</f>
        <v>3.1520000000000006</v>
      </c>
    </row>
    <row r="62" spans="1:12" x14ac:dyDescent="0.25">
      <c r="A62" s="62"/>
      <c r="B62" s="93" t="str">
        <f>'Teine 5'!B59</f>
        <v>Pirn (PRIA)</v>
      </c>
      <c r="C62" s="76">
        <v>100</v>
      </c>
      <c r="D62" s="103">
        <f>C62*'Teine 5'!D59/'Teine 5'!C59</f>
        <v>46.38</v>
      </c>
      <c r="E62" s="103">
        <f>D62*'Teine 5'!E59/'Teine 5'!D59</f>
        <v>10.199999999999999</v>
      </c>
      <c r="F62" s="103">
        <f>E62*'Teine 5'!F59/'Teine 5'!E59</f>
        <v>0</v>
      </c>
      <c r="G62" s="103">
        <v>0.3</v>
      </c>
    </row>
    <row r="63" spans="1:12" x14ac:dyDescent="0.25">
      <c r="A63" s="69"/>
      <c r="B63" s="116" t="s">
        <v>10</v>
      </c>
      <c r="C63" s="71"/>
      <c r="D63" s="86">
        <f>SUM(D52:D62)</f>
        <v>832.66750000000002</v>
      </c>
      <c r="E63" s="86">
        <f>SUM(E52:E62)</f>
        <v>119.3725</v>
      </c>
      <c r="F63" s="86">
        <f>SUM(F52:F62)</f>
        <v>28.029724999999999</v>
      </c>
      <c r="G63" s="86">
        <f>SUM(G52:G62)</f>
        <v>25.049300000000002</v>
      </c>
    </row>
    <row r="64" spans="1:12" x14ac:dyDescent="0.25">
      <c r="B64" s="16" t="s">
        <v>20</v>
      </c>
      <c r="D64" s="64">
        <f>(D14+D27+D36+D49+D63)/5</f>
        <v>629.64452857142851</v>
      </c>
      <c r="E64" s="64">
        <f>(E14+E27+E36+E49+E63)/5</f>
        <v>87.959042857142862</v>
      </c>
      <c r="F64" s="64">
        <f>(F14+F27+F36+F49+F63)/5</f>
        <v>20.675196428571432</v>
      </c>
      <c r="G64" s="64">
        <f>(G14+G27+G36+G49+G63)/5</f>
        <v>21.067802857142858</v>
      </c>
    </row>
    <row r="65" spans="1:7" x14ac:dyDescent="0.25">
      <c r="A65" s="200" t="s">
        <v>35</v>
      </c>
      <c r="B65" s="10"/>
      <c r="C65" s="10"/>
    </row>
    <row r="66" spans="1:7" x14ac:dyDescent="0.25">
      <c r="A66" s="49" t="s">
        <v>26</v>
      </c>
      <c r="C66" s="11" t="s">
        <v>22</v>
      </c>
      <c r="D66" s="10"/>
      <c r="E66" s="10"/>
      <c r="F66" s="10"/>
      <c r="G66" s="9"/>
    </row>
  </sheetData>
  <phoneticPr fontId="6" type="noConversion"/>
  <pageMargins left="0.7" right="0.7" top="0.75" bottom="0.75" header="0.3" footer="0.3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3D2C-33BA-4522-8C8E-F7A34A64220B}">
  <sheetPr>
    <pageSetUpPr fitToPage="1"/>
  </sheetPr>
  <dimension ref="A1:K66"/>
  <sheetViews>
    <sheetView topLeftCell="A34" zoomScale="89" zoomScaleNormal="89" workbookViewId="0">
      <selection activeCell="A60" sqref="A60:XFD60"/>
    </sheetView>
  </sheetViews>
  <sheetFormatPr defaultColWidth="9.28515625" defaultRowHeight="15" x14ac:dyDescent="0.25"/>
  <cols>
    <col min="1" max="1" width="13.140625" style="1" customWidth="1"/>
    <col min="2" max="2" width="51.42578125" style="1" customWidth="1"/>
    <col min="3" max="3" width="12.28515625" style="1" customWidth="1"/>
    <col min="4" max="4" width="13.42578125" style="1" bestFit="1" customWidth="1"/>
    <col min="5" max="5" width="14.7109375" style="1" bestFit="1" customWidth="1"/>
    <col min="6" max="6" width="10.140625" style="1" bestFit="1" customWidth="1"/>
    <col min="7" max="7" width="10" style="1" bestFit="1" customWidth="1"/>
    <col min="8" max="16384" width="9.28515625" style="1"/>
  </cols>
  <sheetData>
    <row r="1" spans="1:11" ht="18.75" x14ac:dyDescent="0.3">
      <c r="B1" s="3"/>
    </row>
    <row r="2" spans="1:11" ht="46.5" customHeight="1" x14ac:dyDescent="0.35">
      <c r="A2" s="5" t="str">
        <f>'Teine 2'!A2</f>
        <v>Koolilõuna 01.04-05.04.2024</v>
      </c>
      <c r="B2" s="4"/>
      <c r="C2" s="10" t="s">
        <v>45</v>
      </c>
      <c r="D2" s="12"/>
    </row>
    <row r="3" spans="1:11" customFormat="1" ht="24.75" customHeight="1" x14ac:dyDescent="0.25">
      <c r="A3" s="65" t="s">
        <v>0</v>
      </c>
      <c r="B3" s="66"/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</row>
    <row r="4" spans="1:11" ht="15.75" x14ac:dyDescent="0.25">
      <c r="A4" s="68" t="s">
        <v>6</v>
      </c>
      <c r="B4" s="338" t="str">
        <f>'Teine 2'!B4</f>
        <v>Böfstrooganov (G, L)</v>
      </c>
      <c r="C4" s="335">
        <v>150</v>
      </c>
      <c r="D4" s="309">
        <f>C4*'Teine 2'!D4/'Teine 2'!C4</f>
        <v>252.34285714285716</v>
      </c>
      <c r="E4" s="309">
        <f>D4*'Teine 2'!E4/'Teine 2'!D4</f>
        <v>16.885714285714286</v>
      </c>
      <c r="F4" s="309">
        <f>E4*'Teine 2'!F4/'Teine 2'!E4</f>
        <v>18.107142857142854</v>
      </c>
      <c r="G4" s="309">
        <f>F4*'Teine 2'!G4/'Teine 2'!F4</f>
        <v>10.553571428571427</v>
      </c>
    </row>
    <row r="5" spans="1:11" ht="15.75" x14ac:dyDescent="0.25">
      <c r="A5" s="59"/>
      <c r="B5" s="338" t="str">
        <f>'Teine 2'!B5</f>
        <v>Täisterapasta/pasta (G)</v>
      </c>
      <c r="C5" s="244">
        <v>100</v>
      </c>
      <c r="D5" s="309">
        <f>C5*'Teine 2'!D5/'Teine 2'!C5</f>
        <v>180</v>
      </c>
      <c r="E5" s="309">
        <f>D5*'Teine 2'!E5/'Teine 2'!D5</f>
        <v>34.300000000000004</v>
      </c>
      <c r="F5" s="309">
        <f>E5*'Teine 2'!F5/'Teine 2'!E5</f>
        <v>1.41</v>
      </c>
      <c r="G5" s="309">
        <f>F5*'Teine 2'!G5/'Teine 2'!F5</f>
        <v>6.6428571428571423</v>
      </c>
    </row>
    <row r="6" spans="1:11" ht="15.75" x14ac:dyDescent="0.25">
      <c r="A6" s="59"/>
      <c r="B6" s="338" t="str">
        <f>'Teine 2'!B6</f>
        <v>Tatar, aurutatud</v>
      </c>
      <c r="C6" s="244">
        <v>100</v>
      </c>
      <c r="D6" s="309">
        <f>C6*'Teine 2'!D6/'Teine 2'!C6</f>
        <v>130</v>
      </c>
      <c r="E6" s="309">
        <f>D6*'Teine 2'!E6/'Teine 2'!D6</f>
        <v>28.8</v>
      </c>
      <c r="F6" s="309">
        <f>E6*'Teine 2'!F6/'Teine 2'!E6</f>
        <v>0.25714285714285717</v>
      </c>
      <c r="G6" s="309">
        <f>F6*'Teine 2'!G6/'Teine 2'!F6</f>
        <v>2.9571428571428577</v>
      </c>
    </row>
    <row r="7" spans="1:11" ht="15.75" x14ac:dyDescent="0.25">
      <c r="A7" s="59"/>
      <c r="B7" s="338" t="str">
        <f>'Teine 2'!B7</f>
        <v>Kapsa-maisi-paprikasalat</v>
      </c>
      <c r="C7" s="244">
        <v>50</v>
      </c>
      <c r="D7" s="309">
        <f>C7*'Teine 2'!D7/'Teine 2'!C7</f>
        <v>33.200000000000003</v>
      </c>
      <c r="E7" s="309">
        <f>D7*'Teine 2'!E7/'Teine 2'!D7</f>
        <v>3.9750000000000005</v>
      </c>
      <c r="F7" s="309">
        <f>E7*'Teine 2'!F7/'Teine 2'!E7</f>
        <v>1.3700000000000003</v>
      </c>
      <c r="G7" s="309">
        <f>F7*'Teine 2'!G7/'Teine 2'!F7</f>
        <v>0.75500000000000023</v>
      </c>
    </row>
    <row r="8" spans="1:11" ht="15.75" x14ac:dyDescent="0.25">
      <c r="A8" s="59"/>
      <c r="B8" s="338" t="str">
        <f>'Teine 2'!B8</f>
        <v>Porgand, hernes, redis</v>
      </c>
      <c r="C8" s="335">
        <v>50</v>
      </c>
      <c r="D8" s="309">
        <f>C8*'Teine 2'!D8/'Teine 2'!C8</f>
        <v>37.549999999999997</v>
      </c>
      <c r="E8" s="309">
        <f>D8*'Teine 2'!E8/'Teine 2'!D8</f>
        <v>6.8</v>
      </c>
      <c r="F8" s="309">
        <f>E8*'Teine 2'!F8/'Teine 2'!E8</f>
        <v>0.15</v>
      </c>
      <c r="G8" s="309">
        <f>F8*'Teine 2'!G8/'Teine 2'!F8</f>
        <v>1.345</v>
      </c>
    </row>
    <row r="9" spans="1:11" ht="15.75" x14ac:dyDescent="0.25">
      <c r="A9" s="59"/>
      <c r="B9" s="338" t="str">
        <f>'Teine 2'!B9</f>
        <v>Salatikaste</v>
      </c>
      <c r="C9" s="244">
        <v>5</v>
      </c>
      <c r="D9" s="309">
        <f>C9*'Teine 2'!D9/'Teine 2'!C9</f>
        <v>35.25</v>
      </c>
      <c r="E9" s="309">
        <f>D9*'Teine 2'!E9/'Teine 2'!D9</f>
        <v>2.9999999999999995E-2</v>
      </c>
      <c r="F9" s="309">
        <f>E9*'Teine 2'!F9/'Teine 2'!E9</f>
        <v>3.8999999999999995</v>
      </c>
      <c r="G9" s="309">
        <f>F9*'Teine 2'!G9/'Teine 2'!F9</f>
        <v>9.9999999999999985E-3</v>
      </c>
      <c r="K9" s="308"/>
    </row>
    <row r="10" spans="1:11" ht="15.75" x14ac:dyDescent="0.25">
      <c r="A10" s="59"/>
      <c r="B10" s="338" t="str">
        <f>'Teine 2'!B10</f>
        <v>Seemnesegu</v>
      </c>
      <c r="C10" s="244">
        <v>10</v>
      </c>
      <c r="D10" s="309">
        <f>C10*'Teine 2'!D10/'Teine 2'!C10</f>
        <v>61.1</v>
      </c>
      <c r="E10" s="309">
        <f>D10*'Teine 2'!E10/'Teine 2'!D10</f>
        <v>1.42</v>
      </c>
      <c r="F10" s="309">
        <f>E10*'Teine 2'!F10/'Teine 2'!E10</f>
        <v>5.36</v>
      </c>
      <c r="G10" s="309">
        <f>F10*'Teine 2'!G10/'Teine 2'!F10</f>
        <v>2.42</v>
      </c>
    </row>
    <row r="11" spans="1:11" ht="15.75" x14ac:dyDescent="0.25">
      <c r="A11" s="59"/>
      <c r="B11" s="338" t="str">
        <f>'Teine 2'!B11</f>
        <v>PRIA Piimatooted (piim, keefir) (L)</v>
      </c>
      <c r="C11" s="336">
        <v>100</v>
      </c>
      <c r="D11" s="309"/>
      <c r="E11" s="309"/>
      <c r="F11" s="309"/>
      <c r="G11" s="309"/>
      <c r="H11" s="2"/>
      <c r="I11" s="2"/>
      <c r="J11" s="2"/>
      <c r="K11" s="2"/>
    </row>
    <row r="12" spans="1:11" ht="15.75" x14ac:dyDescent="0.25">
      <c r="A12" s="59"/>
      <c r="B12" s="338" t="str">
        <f>'Teine 2'!B12</f>
        <v>Rukkileiva- ja sepikutoodete valik (G)</v>
      </c>
      <c r="C12" s="244">
        <v>60</v>
      </c>
      <c r="D12" s="309">
        <f>C12*'Teine 2'!D12/'Teine 2'!C12</f>
        <v>138</v>
      </c>
      <c r="E12" s="309">
        <f>D12*'Teine 2'!E12/'Teine 2'!D12</f>
        <v>29.520000000000003</v>
      </c>
      <c r="F12" s="309">
        <f>E12*'Teine 2'!F12/'Teine 2'!E12</f>
        <v>0.99599999999999989</v>
      </c>
      <c r="G12" s="309">
        <f>F12*'Teine 2'!G12/'Teine 2'!F12</f>
        <v>4.7279999999999998</v>
      </c>
      <c r="H12" s="2"/>
      <c r="I12" s="2"/>
      <c r="J12" s="2"/>
      <c r="K12" s="2"/>
    </row>
    <row r="13" spans="1:11" ht="15.75" x14ac:dyDescent="0.25">
      <c r="A13" s="59"/>
      <c r="B13" s="338" t="s">
        <v>31</v>
      </c>
      <c r="C13" s="244">
        <v>100</v>
      </c>
      <c r="D13" s="309">
        <f>C13*'Teine 2'!D13/'Teine 2'!C13</f>
        <v>48.3</v>
      </c>
      <c r="E13" s="309">
        <f>D13*'[1]Teine 2'!E13/'[1]Teine 2'!D13</f>
        <v>10.9</v>
      </c>
      <c r="F13" s="309">
        <f>E13*'Teine 2'!F13/'Teine 2'!E13</f>
        <v>0</v>
      </c>
      <c r="G13" s="309">
        <v>0</v>
      </c>
    </row>
    <row r="14" spans="1:11" ht="15.75" x14ac:dyDescent="0.25">
      <c r="A14" s="69"/>
      <c r="B14" s="337" t="s">
        <v>10</v>
      </c>
      <c r="C14" s="70"/>
      <c r="D14" s="71">
        <f>SUM(D4:D13)</f>
        <v>915.74285714285713</v>
      </c>
      <c r="E14" s="71">
        <f>SUM(E4:E13)</f>
        <v>132.6307142857143</v>
      </c>
      <c r="F14" s="71">
        <f>SUM(F4:F13)</f>
        <v>31.550285714285707</v>
      </c>
      <c r="G14" s="71">
        <f>SUM(G4:G13)</f>
        <v>29.411571428571428</v>
      </c>
    </row>
    <row r="15" spans="1:11" ht="15.75" x14ac:dyDescent="0.25">
      <c r="A15" s="31"/>
      <c r="B15" s="53"/>
      <c r="C15" s="12"/>
      <c r="D15" s="12"/>
      <c r="E15" s="12"/>
      <c r="F15" s="12"/>
      <c r="G15" s="12"/>
    </row>
    <row r="16" spans="1:11" customFormat="1" ht="24" customHeight="1" x14ac:dyDescent="0.25">
      <c r="A16" s="65" t="s">
        <v>11</v>
      </c>
      <c r="B16" s="66"/>
      <c r="C16" s="67" t="s">
        <v>1</v>
      </c>
      <c r="D16" s="67" t="s">
        <v>2</v>
      </c>
      <c r="E16" s="67" t="s">
        <v>3</v>
      </c>
      <c r="F16" s="67" t="s">
        <v>4</v>
      </c>
      <c r="G16" s="67" t="s">
        <v>5</v>
      </c>
    </row>
    <row r="17" spans="1:10" ht="15.75" x14ac:dyDescent="0.25">
      <c r="A17" s="68" t="s">
        <v>6</v>
      </c>
      <c r="B17" s="338" t="str">
        <f>'Teine 2'!B16</f>
        <v>Ühepajatoit sealihaga</v>
      </c>
      <c r="C17" s="244">
        <v>150</v>
      </c>
      <c r="D17" s="112">
        <f>C17*'[1]Teine 2'!D17/'[1]Teine 2'!C17</f>
        <v>156</v>
      </c>
      <c r="E17" s="112">
        <f>C17*'[1]Teine 2'!E17/'[1]Teine 2'!C17</f>
        <v>9.7800000000000011</v>
      </c>
      <c r="F17" s="112">
        <f>C17*'[1]Teine 2'!F17/'[1]Teine 2'!C17</f>
        <v>8.2050000000000001</v>
      </c>
      <c r="G17" s="112">
        <f>C17*'[1]Teine 2'!G17/'[1]Teine 2'!C17</f>
        <v>9.6450000000000014</v>
      </c>
    </row>
    <row r="18" spans="1:10" ht="15.75" x14ac:dyDescent="0.25">
      <c r="A18" s="68"/>
      <c r="B18" s="338" t="str">
        <f>'Teine 2'!B17</f>
        <v>Kartul, aurutatud</v>
      </c>
      <c r="C18" s="244">
        <v>200</v>
      </c>
      <c r="D18" s="112">
        <f>C18*'[1]Teine 2'!D18/'[1]Teine 2'!C18</f>
        <v>147.91428571428571</v>
      </c>
      <c r="E18" s="112">
        <f>C18*'[1]Teine 2'!E18/'[1]Teine 2'!C18</f>
        <v>34.485714285714288</v>
      </c>
      <c r="F18" s="112">
        <f>C18*'[1]Teine 2'!F18/'[1]Teine 2'!C18</f>
        <v>0.20000000000000004</v>
      </c>
      <c r="G18" s="112">
        <f>C18*'[1]Teine 2'!G18/'[1]Teine 2'!C18</f>
        <v>3.8857142857142857</v>
      </c>
      <c r="J18" s="339"/>
    </row>
    <row r="19" spans="1:10" ht="15.75" x14ac:dyDescent="0.25">
      <c r="A19" s="68"/>
      <c r="B19" s="338" t="str">
        <f>'Teine 2'!B18</f>
        <v>Riis, aurutatud</v>
      </c>
      <c r="C19" s="244">
        <v>50</v>
      </c>
      <c r="D19" s="112">
        <f>C19*'[1]Teine 2'!D19/'[1]Teine 2'!C19</f>
        <v>72</v>
      </c>
      <c r="E19" s="112">
        <f>C19*'[1]Teine 2'!E19/'[1]Teine 2'!C19</f>
        <v>11.15</v>
      </c>
      <c r="F19" s="112">
        <f>C19*'[1]Teine 2'!F19/'[1]Teine 2'!C19</f>
        <v>0.33999999999999997</v>
      </c>
      <c r="G19" s="112">
        <f>C19*'[1]Teine 2'!G19/'[1]Teine 2'!C19</f>
        <v>5.0999999999999996</v>
      </c>
    </row>
    <row r="20" spans="1:10" ht="15.75" x14ac:dyDescent="0.25">
      <c r="A20" s="68"/>
      <c r="B20" s="338" t="str">
        <f>'Teine 2'!B19</f>
        <v>Punapeedisalat</v>
      </c>
      <c r="C20" s="244">
        <v>50</v>
      </c>
      <c r="D20" s="112">
        <f>C20*'[1]Teine 2'!D20/'[1]Teine 2'!C20</f>
        <v>20.9</v>
      </c>
      <c r="E20" s="112">
        <f>C20*'[1]Teine 2'!E20/'[1]Teine 2'!C20</f>
        <v>3.5</v>
      </c>
      <c r="F20" s="112">
        <f>C20*'[1]Teine 2'!F20/'[1]Teine 2'!C20</f>
        <v>9.849999999999999E-2</v>
      </c>
      <c r="G20" s="112">
        <f>C20*'[1]Teine 2'!G20/'[1]Teine 2'!C20</f>
        <v>0.85499999999999998</v>
      </c>
    </row>
    <row r="21" spans="1:10" ht="15.75" x14ac:dyDescent="0.25">
      <c r="A21" s="68"/>
      <c r="B21" s="338" t="str">
        <f>'Teine 2'!B20</f>
        <v>Valge redis, aedoad, porgand</v>
      </c>
      <c r="C21" s="244">
        <v>50</v>
      </c>
      <c r="D21" s="112">
        <f>C21*'[1]Teine 2'!D21/'[1]Teine 2'!C21</f>
        <v>18.399999999999999</v>
      </c>
      <c r="E21" s="112">
        <f>C21*'[1]Teine 2'!E21/'[1]Teine 2'!C21</f>
        <v>2.08</v>
      </c>
      <c r="F21" s="112">
        <f>C21*'[1]Teine 2'!F21/'[1]Teine 2'!C21</f>
        <v>0.59499999999999997</v>
      </c>
      <c r="G21" s="112">
        <f>C21*'[1]Teine 2'!G21/'[1]Teine 2'!C21</f>
        <v>0.56000000000000005</v>
      </c>
    </row>
    <row r="22" spans="1:10" ht="15.75" x14ac:dyDescent="0.25">
      <c r="A22" s="68"/>
      <c r="B22" s="338" t="str">
        <f>'Teine 2'!B21</f>
        <v>Salatikaste</v>
      </c>
      <c r="C22" s="244">
        <v>5</v>
      </c>
      <c r="D22" s="112">
        <f>C22*'[1]Teine 2'!D22/'[1]Teine 2'!C22</f>
        <v>35.25</v>
      </c>
      <c r="E22" s="112">
        <f>C22*'[1]Teine 2'!E22/'[1]Teine 2'!C22</f>
        <v>0.03</v>
      </c>
      <c r="F22" s="112">
        <f>C22*'[1]Teine 2'!F22/'[1]Teine 2'!C22</f>
        <v>3.9</v>
      </c>
      <c r="G22" s="112">
        <f>C22*'[1]Teine 2'!G22/'[1]Teine 2'!C22</f>
        <v>0.01</v>
      </c>
    </row>
    <row r="23" spans="1:10" ht="15.75" x14ac:dyDescent="0.25">
      <c r="A23" s="68"/>
      <c r="B23" s="338" t="str">
        <f>'Teine 2'!B22</f>
        <v>Seemnesegu</v>
      </c>
      <c r="C23" s="244">
        <v>10</v>
      </c>
      <c r="D23" s="112">
        <f>C23*'[1]Teine 2'!D23/'[1]Teine 2'!C23</f>
        <v>61.1</v>
      </c>
      <c r="E23" s="112">
        <f>C23*'[1]Teine 2'!E23/'[1]Teine 2'!C23</f>
        <v>1.42</v>
      </c>
      <c r="F23" s="112">
        <f>C23*'[1]Teine 2'!F23/'[1]Teine 2'!C23</f>
        <v>5.36</v>
      </c>
      <c r="G23" s="112">
        <f>C23*'[1]Teine 2'!G23/'[1]Teine 2'!C23</f>
        <v>2.42</v>
      </c>
    </row>
    <row r="24" spans="1:10" ht="15.75" x14ac:dyDescent="0.25">
      <c r="A24" s="59"/>
      <c r="B24" s="338" t="str">
        <f>'Teine 2'!B23</f>
        <v>PRIA Piimatooted (piim, keefir) (L)</v>
      </c>
      <c r="C24" s="336">
        <v>100</v>
      </c>
      <c r="D24" s="112"/>
      <c r="E24" s="112"/>
      <c r="F24" s="112"/>
      <c r="G24" s="112"/>
      <c r="H24" s="2"/>
    </row>
    <row r="25" spans="1:10" ht="15.75" x14ac:dyDescent="0.25">
      <c r="A25" s="61"/>
      <c r="B25" s="338" t="str">
        <f>'Teine 2'!B24</f>
        <v>Rukkileiva- ja sepikutoodete valik (G)</v>
      </c>
      <c r="C25" s="244">
        <v>60</v>
      </c>
      <c r="D25" s="112">
        <f>C25*'[1]Teine 2'!D25/'[1]Teine 2'!C25</f>
        <v>138</v>
      </c>
      <c r="E25" s="112">
        <f>C25*'[1]Teine 2'!E25/'[1]Teine 2'!C25</f>
        <v>29.52</v>
      </c>
      <c r="F25" s="112">
        <f>C25*'[1]Teine 2'!F25/'[1]Teine 2'!C25</f>
        <v>0.996</v>
      </c>
      <c r="G25" s="112">
        <f>C25*'[1]Teine 2'!G25/'[1]Teine 2'!C25</f>
        <v>4.7279999999999998</v>
      </c>
    </row>
    <row r="26" spans="1:10" ht="15.75" x14ac:dyDescent="0.25">
      <c r="A26" s="68"/>
      <c r="B26" s="338" t="s">
        <v>27</v>
      </c>
      <c r="C26" s="244">
        <v>100</v>
      </c>
      <c r="D26" s="112">
        <f>C26*'[1]Teine 2'!D26/'[1]Teine 2'!C26</f>
        <v>46.4</v>
      </c>
      <c r="E26" s="112">
        <f>C26*'[1]Teine 2'!E26/'[1]Teine 2'!C26</f>
        <v>10.02</v>
      </c>
      <c r="F26" s="112">
        <f>C26*'[1]Teine 2'!F26/'[1]Teine 2'!C26</f>
        <v>0</v>
      </c>
      <c r="G26" s="112">
        <f>C26*'[1]Teine 2'!G26/'[1]Teine 2'!C26</f>
        <v>0.3</v>
      </c>
    </row>
    <row r="27" spans="1:10" ht="15.75" x14ac:dyDescent="0.25">
      <c r="A27" s="73"/>
      <c r="B27" s="337" t="s">
        <v>10</v>
      </c>
      <c r="C27" s="70"/>
      <c r="D27" s="71">
        <f>SUM(D17:D26)</f>
        <v>695.96428571428567</v>
      </c>
      <c r="E27" s="71">
        <f>SUM(E17:E26)</f>
        <v>101.98571428571428</v>
      </c>
      <c r="F27" s="71">
        <f>SUM(F17:F26)</f>
        <v>19.694499999999998</v>
      </c>
      <c r="G27" s="71">
        <f>SUM(G17:G26)</f>
        <v>27.503714285714292</v>
      </c>
    </row>
    <row r="28" spans="1:10" ht="15.75" x14ac:dyDescent="0.25">
      <c r="A28" s="31"/>
      <c r="B28" s="53"/>
      <c r="C28" s="12"/>
      <c r="D28" s="12"/>
      <c r="E28" s="12"/>
      <c r="F28" s="12"/>
      <c r="G28" s="12"/>
    </row>
    <row r="29" spans="1:10" customFormat="1" ht="24" customHeight="1" x14ac:dyDescent="0.25">
      <c r="A29" s="72" t="s">
        <v>14</v>
      </c>
      <c r="B29" s="311"/>
      <c r="C29" s="312" t="s">
        <v>1</v>
      </c>
      <c r="D29" s="312" t="s">
        <v>2</v>
      </c>
      <c r="E29" s="67" t="s">
        <v>3</v>
      </c>
      <c r="F29" s="312" t="s">
        <v>4</v>
      </c>
      <c r="G29" s="312" t="s">
        <v>5</v>
      </c>
    </row>
    <row r="30" spans="1:10" ht="15.75" x14ac:dyDescent="0.25">
      <c r="A30" s="68" t="s">
        <v>6</v>
      </c>
      <c r="B30" s="244" t="str">
        <f>'Teine 2'!B28</f>
        <v>Frikadellisupp  (G)</v>
      </c>
      <c r="C30" s="112">
        <v>300</v>
      </c>
      <c r="D30" s="112">
        <f>C30*'Teine 2'!D28/'Teine 2'!C28</f>
        <v>259.30799999999999</v>
      </c>
      <c r="E30" s="112">
        <f>D30*'Teine 2'!E28/'Teine 2'!D28</f>
        <v>32.423999999999999</v>
      </c>
      <c r="F30" s="112">
        <f>E30*'Teine 2'!F28/'Teine 2'!E28</f>
        <v>15.552000000000001</v>
      </c>
      <c r="G30" s="112">
        <f>F30*'Teine 2'!G28/'Teine 2'!F28</f>
        <v>5.0400000000000009</v>
      </c>
    </row>
    <row r="31" spans="1:10" ht="15.75" x14ac:dyDescent="0.25">
      <c r="A31" s="59"/>
      <c r="B31" s="244" t="str">
        <f>'Teine 2'!B29</f>
        <v>Jogurti-leivakreem moosiga (G,L)</v>
      </c>
      <c r="C31" s="112">
        <v>160</v>
      </c>
      <c r="D31" s="112">
        <f>C31*'Teine 2'!D29/'Teine 2'!C29</f>
        <v>240</v>
      </c>
      <c r="E31" s="112">
        <f>D31*'Teine 2'!E29/'Teine 2'!D29</f>
        <v>51.36</v>
      </c>
      <c r="F31" s="112">
        <f>E31*'Teine 2'!F29/'Teine 2'!E29</f>
        <v>1.63</v>
      </c>
      <c r="G31" s="112">
        <f>F31*'Teine 2'!G29/'Teine 2'!F29</f>
        <v>3.68</v>
      </c>
    </row>
    <row r="32" spans="1:10" ht="15.75" x14ac:dyDescent="0.25">
      <c r="A32" s="59"/>
      <c r="B32" s="244" t="str">
        <f>'Teine 2'!B30</f>
        <v>PRIA Piimatooted (piim, keefir) (L)</v>
      </c>
      <c r="C32" s="112">
        <v>100</v>
      </c>
      <c r="D32" s="112"/>
      <c r="E32" s="112"/>
      <c r="F32" s="112"/>
      <c r="G32" s="112"/>
    </row>
    <row r="33" spans="1:10" customFormat="1" ht="15.75" x14ac:dyDescent="0.25">
      <c r="A33" s="59"/>
      <c r="B33" s="244" t="str">
        <f>'Teine 2'!B31</f>
        <v>Rukkileiva- ja sepikutoodete valik (G)</v>
      </c>
      <c r="C33" s="112">
        <v>60</v>
      </c>
      <c r="D33" s="112">
        <f>C33*'Teine 2'!D31/'Teine 2'!C31</f>
        <v>138</v>
      </c>
      <c r="E33" s="112">
        <f>D33*'Teine 2'!E31/'Teine 2'!D31</f>
        <v>29.520000000000003</v>
      </c>
      <c r="F33" s="112">
        <f>E33*'Teine 2'!F31/'Teine 2'!E31</f>
        <v>0.99599999999999989</v>
      </c>
      <c r="G33" s="112">
        <f>F33*'Teine 2'!G31/'Teine 2'!F31</f>
        <v>4.7279999999999998</v>
      </c>
    </row>
    <row r="34" spans="1:10" ht="15.75" x14ac:dyDescent="0.25">
      <c r="A34" s="59"/>
      <c r="B34" s="244" t="s">
        <v>28</v>
      </c>
      <c r="C34" s="112">
        <v>100</v>
      </c>
      <c r="D34" s="112">
        <f>C34*'Teine 2'!D32/'Teine 2'!C32</f>
        <v>32.4</v>
      </c>
      <c r="E34" s="112">
        <f>D34*'Teine 2'!E32/'Teine 2'!D32</f>
        <v>5.6</v>
      </c>
      <c r="F34" s="112">
        <f>E34*'Teine 2'!F32/'Teine 2'!E32</f>
        <v>0.19999999999999998</v>
      </c>
      <c r="G34" s="112">
        <f>F34*'Teine 2'!G32/'Teine 2'!F32</f>
        <v>0.59999999999999987</v>
      </c>
      <c r="H34" s="2"/>
      <c r="I34" s="2"/>
      <c r="J34" s="2"/>
    </row>
    <row r="35" spans="1:10" ht="15.75" x14ac:dyDescent="0.25">
      <c r="A35" s="73"/>
      <c r="B35" s="296" t="s">
        <v>10</v>
      </c>
      <c r="C35" s="70"/>
      <c r="D35" s="71">
        <f>SUM(D30:D34)</f>
        <v>669.70799999999997</v>
      </c>
      <c r="E35" s="71">
        <f>SUM(E30:E34)</f>
        <v>118.904</v>
      </c>
      <c r="F35" s="71">
        <f>SUM(F30:F34)</f>
        <v>18.378</v>
      </c>
      <c r="G35" s="71">
        <f>SUM(G30:G34)</f>
        <v>14.048</v>
      </c>
    </row>
    <row r="36" spans="1:10" ht="15.75" x14ac:dyDescent="0.25">
      <c r="A36" s="14"/>
      <c r="B36" s="53"/>
      <c r="C36" s="11"/>
      <c r="D36" s="12"/>
      <c r="E36" s="12"/>
      <c r="F36" s="12"/>
      <c r="G36" s="12"/>
    </row>
    <row r="37" spans="1:10" customFormat="1" ht="24" customHeight="1" x14ac:dyDescent="0.25">
      <c r="A37" s="72" t="s">
        <v>15</v>
      </c>
      <c r="B37" s="66"/>
      <c r="C37" s="67" t="s">
        <v>1</v>
      </c>
      <c r="D37" s="67" t="s">
        <v>2</v>
      </c>
      <c r="E37" s="67" t="s">
        <v>3</v>
      </c>
      <c r="F37" s="67" t="s">
        <v>4</v>
      </c>
      <c r="G37" s="67" t="s">
        <v>5</v>
      </c>
    </row>
    <row r="38" spans="1:10" ht="15.75" x14ac:dyDescent="0.25">
      <c r="A38" s="68" t="s">
        <v>6</v>
      </c>
      <c r="B38" s="244" t="str">
        <f>'Teine 2'!B35</f>
        <v>Kalafilee juurviljadega tomatikastmes</v>
      </c>
      <c r="C38" s="112">
        <v>50</v>
      </c>
      <c r="D38" s="112">
        <f>C38*'Teine 2'!D35/'Teine 2'!C35</f>
        <v>67.5</v>
      </c>
      <c r="E38" s="112">
        <f>D38*'Teine 2'!E35/'Teine 2'!D35</f>
        <v>4.65E-2</v>
      </c>
      <c r="F38" s="112">
        <f>E38*'Teine 2'!F35/'Teine 2'!E35</f>
        <v>3.0449999999999995</v>
      </c>
      <c r="G38" s="112">
        <f>F38*'Teine 2'!G35/'Teine 2'!F35</f>
        <v>9.9499999999999975</v>
      </c>
    </row>
    <row r="39" spans="1:10" ht="15.75" x14ac:dyDescent="0.25">
      <c r="A39" s="68"/>
      <c r="B39" s="244" t="str">
        <f>'Teine 2'!B36</f>
        <v>Kartulipüree (L)</v>
      </c>
      <c r="C39" s="112">
        <v>100</v>
      </c>
      <c r="D39" s="112">
        <f>C39*'Teine 2'!D36/'Teine 2'!C36</f>
        <v>90.4</v>
      </c>
      <c r="E39" s="112">
        <f>D39*'Teine 2'!E36/'Teine 2'!D36</f>
        <v>14.5</v>
      </c>
      <c r="F39" s="112">
        <f>E39*'Teine 2'!F36/'Teine 2'!E36</f>
        <v>2.37</v>
      </c>
      <c r="G39" s="112">
        <f>F39*'Teine 2'!G36/'Teine 2'!F36</f>
        <v>2.35</v>
      </c>
    </row>
    <row r="40" spans="1:10" ht="15.75" x14ac:dyDescent="0.25">
      <c r="A40" s="68"/>
      <c r="B40" s="244" t="str">
        <f>'Teine 2'!B37</f>
        <v>Riis, keedetud (G)</v>
      </c>
      <c r="C40" s="112">
        <v>100</v>
      </c>
      <c r="D40" s="112">
        <f>C40*'Teine 2'!D37/'Teine 2'!C37</f>
        <v>122</v>
      </c>
      <c r="E40" s="112">
        <f>D40*'Teine 2'!E37/'Teine 2'!D37</f>
        <v>23.499999999999996</v>
      </c>
      <c r="F40" s="112">
        <f>E40*'Teine 2'!F37/'Teine 2'!E37</f>
        <v>0.79099999999999981</v>
      </c>
      <c r="G40" s="112">
        <f>F40*'Teine 2'!G37/'Teine 2'!F37</f>
        <v>4.0599999999999996</v>
      </c>
    </row>
    <row r="41" spans="1:10" ht="15.75" x14ac:dyDescent="0.25">
      <c r="A41" s="68"/>
      <c r="B41" s="244" t="str">
        <f>'Teine 2'!B38</f>
        <v>Soe koorekaste (G, L)</v>
      </c>
      <c r="C41" s="112">
        <v>50</v>
      </c>
      <c r="D41" s="112">
        <f>C41*'Teine 2'!D38/'Teine 2'!C38</f>
        <v>73.77</v>
      </c>
      <c r="E41" s="112">
        <f>D41*'Teine 2'!E38/'Teine 2'!D38</f>
        <v>5.59</v>
      </c>
      <c r="F41" s="112">
        <f>E41*'Teine 2'!F38/'Teine 2'!E38</f>
        <v>4.76</v>
      </c>
      <c r="G41" s="112">
        <f>F41*'Teine 2'!G38/'Teine 2'!F38</f>
        <v>2.21</v>
      </c>
    </row>
    <row r="42" spans="1:10" ht="15.75" x14ac:dyDescent="0.25">
      <c r="A42" s="68"/>
      <c r="B42" s="244" t="str">
        <f>'Teine 2'!B39</f>
        <v xml:space="preserve">Porgandisalat </v>
      </c>
      <c r="C42" s="112">
        <v>50</v>
      </c>
      <c r="D42" s="112">
        <f>C42*'Teine 2'!D39/'Teine 2'!C39</f>
        <v>22</v>
      </c>
      <c r="E42" s="112">
        <f>D42*'Teine 2'!E39/'Teine 2'!D39</f>
        <v>3.3399999999999994</v>
      </c>
      <c r="F42" s="112">
        <f>E42*'Teine 2'!F39/'Teine 2'!E39</f>
        <v>0.53499999999999992</v>
      </c>
      <c r="G42" s="112">
        <f>F42*'Teine 2'!G39/'Teine 2'!F39</f>
        <v>0.29749999999999988</v>
      </c>
    </row>
    <row r="43" spans="1:10" ht="15.75" x14ac:dyDescent="0.25">
      <c r="A43" s="68"/>
      <c r="B43" s="244" t="str">
        <f>'Teine 2'!B40</f>
        <v>Pastinaak, šampinjonid, hapukurk</v>
      </c>
      <c r="C43" s="112">
        <v>50</v>
      </c>
      <c r="D43" s="112">
        <f>C43*'Teine 2'!D40/'Teine 2'!C40</f>
        <v>33.049999999999997</v>
      </c>
      <c r="E43" s="112">
        <f>D43*'Teine 2'!E40/'Teine 2'!D40</f>
        <v>5.3</v>
      </c>
      <c r="F43" s="112">
        <f>E43*'Teine 2'!F40/'Teine 2'!E40</f>
        <v>0.21649999999999997</v>
      </c>
      <c r="G43" s="112">
        <f>F43*'Teine 2'!G40/'Teine 2'!F40</f>
        <v>1.8499999999999999</v>
      </c>
    </row>
    <row r="44" spans="1:10" ht="15.75" x14ac:dyDescent="0.25">
      <c r="A44" s="68"/>
      <c r="B44" s="244" t="str">
        <f>'Teine 2'!B41</f>
        <v>Salatikaste</v>
      </c>
      <c r="C44" s="112">
        <v>5</v>
      </c>
      <c r="D44" s="112">
        <f>C44*'Teine 2'!D41/'Teine 2'!C41</f>
        <v>35.25</v>
      </c>
      <c r="E44" s="112">
        <f>D44*'Teine 2'!E41/'Teine 2'!D41</f>
        <v>2.9999999999999995E-2</v>
      </c>
      <c r="F44" s="112">
        <f>E44*'Teine 2'!F41/'Teine 2'!E41</f>
        <v>3.8999999999999995</v>
      </c>
      <c r="G44" s="112">
        <f>F44*'Teine 2'!G41/'Teine 2'!F41</f>
        <v>9.9999999999999985E-3</v>
      </c>
    </row>
    <row r="45" spans="1:10" ht="15.75" x14ac:dyDescent="0.25">
      <c r="A45" s="61"/>
      <c r="B45" s="244" t="str">
        <f>'Teine 2'!B42</f>
        <v>Seemnesegu</v>
      </c>
      <c r="C45" s="310">
        <v>10</v>
      </c>
      <c r="D45" s="112">
        <f>C45*'Teine 2'!D42/'Teine 2'!C42</f>
        <v>61.1</v>
      </c>
      <c r="E45" s="112">
        <f>D45*'Teine 2'!E42/'Teine 2'!D42</f>
        <v>1.42</v>
      </c>
      <c r="F45" s="112">
        <f>E45*'Teine 2'!F42/'Teine 2'!E42</f>
        <v>5.36</v>
      </c>
      <c r="G45" s="112">
        <f>F45*'Teine 2'!G42/'Teine 2'!F42</f>
        <v>2.42</v>
      </c>
    </row>
    <row r="46" spans="1:10" ht="15.75" x14ac:dyDescent="0.25">
      <c r="A46" s="61"/>
      <c r="B46" s="244" t="str">
        <f>'Teine 2'!B43</f>
        <v>PRIA Piimatooted (piim, keefir) (L)</v>
      </c>
      <c r="C46" s="310">
        <v>100</v>
      </c>
      <c r="D46" s="112"/>
      <c r="E46" s="112"/>
      <c r="F46" s="112"/>
      <c r="G46" s="112"/>
    </row>
    <row r="47" spans="1:10" s="6" customFormat="1" ht="14.25" customHeight="1" x14ac:dyDescent="0.25">
      <c r="A47" s="59"/>
      <c r="B47" s="244" t="str">
        <f>'Teine 2'!B44</f>
        <v>Rukkileiva- ja sepikutoodete valik (G)</v>
      </c>
      <c r="C47" s="112">
        <v>60</v>
      </c>
      <c r="D47" s="112">
        <f>C47*'Teine 2'!D44/'Teine 2'!C44</f>
        <v>138</v>
      </c>
      <c r="E47" s="112">
        <f>D47*'Teine 2'!E44/'Teine 2'!D44</f>
        <v>29.520000000000003</v>
      </c>
      <c r="F47" s="112">
        <f>E47*'Teine 2'!F44/'Teine 2'!E44</f>
        <v>0.99599999999999989</v>
      </c>
      <c r="G47" s="112">
        <f>F47*'Teine 2'!G44/'Teine 2'!F44</f>
        <v>4.7279999999999998</v>
      </c>
    </row>
    <row r="48" spans="1:10" ht="15.75" x14ac:dyDescent="0.25">
      <c r="A48" s="59"/>
      <c r="B48" s="244" t="s">
        <v>34</v>
      </c>
      <c r="C48" s="112">
        <v>100</v>
      </c>
      <c r="D48" s="112">
        <f>C48*'Teine 2'!D45/'Teine 2'!C45</f>
        <v>27.3</v>
      </c>
      <c r="E48" s="112">
        <f>D48*'Teine 2'!E45/'Teine 2'!D45</f>
        <v>4.24</v>
      </c>
      <c r="F48" s="112">
        <f>E48*'Teine 2'!F45/'Teine 2'!E45</f>
        <v>0.2</v>
      </c>
      <c r="G48" s="112">
        <f>F48*'Teine 2'!G45/'Teine 2'!F45</f>
        <v>1.1299999999999999</v>
      </c>
    </row>
    <row r="49" spans="1:10" ht="15.75" x14ac:dyDescent="0.25">
      <c r="A49" s="69"/>
      <c r="B49" s="296" t="s">
        <v>10</v>
      </c>
      <c r="C49" s="70"/>
      <c r="D49" s="71">
        <f>SUM(D38:D48)</f>
        <v>670.36999999999989</v>
      </c>
      <c r="E49" s="71">
        <f>SUM(E38:E48)</f>
        <v>87.486499999999992</v>
      </c>
      <c r="F49" s="71">
        <f>SUM(F38:F48)</f>
        <v>22.173499999999994</v>
      </c>
      <c r="G49" s="71">
        <f>SUM(G38:G48)</f>
        <v>29.005500000000001</v>
      </c>
    </row>
    <row r="50" spans="1:10" ht="15.75" x14ac:dyDescent="0.25">
      <c r="A50" s="14"/>
      <c r="B50" s="53"/>
      <c r="C50" s="12"/>
      <c r="D50" s="12"/>
      <c r="E50" s="12"/>
      <c r="F50" s="12"/>
      <c r="G50" s="12"/>
    </row>
    <row r="51" spans="1:10" customFormat="1" ht="24.75" customHeight="1" x14ac:dyDescent="0.25">
      <c r="A51" s="72" t="s">
        <v>17</v>
      </c>
      <c r="B51" s="66"/>
      <c r="C51" s="67" t="s">
        <v>1</v>
      </c>
      <c r="D51" s="67" t="s">
        <v>2</v>
      </c>
      <c r="E51" s="67" t="s">
        <v>3</v>
      </c>
      <c r="F51" s="67" t="s">
        <v>4</v>
      </c>
      <c r="G51" s="67" t="s">
        <v>5</v>
      </c>
    </row>
    <row r="52" spans="1:10" ht="15.75" x14ac:dyDescent="0.25">
      <c r="A52" s="68" t="s">
        <v>6</v>
      </c>
      <c r="B52" s="107" t="str">
        <f>'Teine 2'!B48</f>
        <v>Kanapasta juustuga (G, L)</v>
      </c>
      <c r="C52" s="112">
        <v>300</v>
      </c>
      <c r="D52" s="112">
        <f>C52*'Teine 2'!D48/'Teine 2'!C48</f>
        <v>459</v>
      </c>
      <c r="E52" s="112">
        <f>D52*'Teine 2'!E48/'Teine 2'!D48</f>
        <v>66</v>
      </c>
      <c r="F52" s="112">
        <f>E52*'Teine 2'!F48/'Teine 2'!E48</f>
        <v>8.3759999999999994</v>
      </c>
      <c r="G52" s="112">
        <f>F52*'Teine 2'!G48/'Teine 2'!F48</f>
        <v>19.079999999999995</v>
      </c>
    </row>
    <row r="53" spans="1:10" ht="15.75" x14ac:dyDescent="0.25">
      <c r="A53" s="68"/>
      <c r="B53" s="107" t="str">
        <f>'Teine 2'!B49</f>
        <v>Ürdised ahjuköögiviljad</v>
      </c>
      <c r="C53" s="112">
        <v>100</v>
      </c>
      <c r="D53" s="112">
        <f>C53*'Teine 2'!D49/'Teine 2'!C49</f>
        <v>69</v>
      </c>
      <c r="E53" s="112">
        <f>D53*'Teine 2'!E49/'Teine 2'!D49</f>
        <v>9.6999999999999993</v>
      </c>
      <c r="F53" s="112">
        <f>E53*'Teine 2'!F49/'Teine 2'!E49</f>
        <v>2.2200000000000002</v>
      </c>
      <c r="G53" s="112">
        <f>F53*'Teine 2'!G49/'Teine 2'!F49</f>
        <v>1.59</v>
      </c>
    </row>
    <row r="54" spans="1:10" ht="15.75" x14ac:dyDescent="0.25">
      <c r="A54" s="68"/>
      <c r="B54" s="107" t="str">
        <f>'Teine 2'!B50</f>
        <v xml:space="preserve">Tomatikaste </v>
      </c>
      <c r="C54" s="112">
        <v>50</v>
      </c>
      <c r="D54" s="112">
        <f>C54*'Teine 2'!D50/'Teine 2'!C50</f>
        <v>78</v>
      </c>
      <c r="E54" s="112">
        <f>D54*'Teine 2'!E50/'Teine 2'!D50</f>
        <v>3.6850000000000001</v>
      </c>
      <c r="F54" s="112">
        <f>E54*'Teine 2'!F50/'Teine 2'!E50</f>
        <v>6.45</v>
      </c>
      <c r="G54" s="112">
        <f>F54*'Teine 2'!G50/'Teine 2'!F50</f>
        <v>0.85</v>
      </c>
    </row>
    <row r="55" spans="1:10" ht="15.75" x14ac:dyDescent="0.25">
      <c r="A55" s="61"/>
      <c r="B55" s="107" t="str">
        <f>'Teine 2'!B51</f>
        <v>Hiina kapsa salat virsikuga</v>
      </c>
      <c r="C55" s="112">
        <v>50</v>
      </c>
      <c r="D55" s="112">
        <f>C55*'Teine 2'!D51/'Teine 2'!C51</f>
        <v>13.2</v>
      </c>
      <c r="E55" s="112">
        <f>D55*'Teine 2'!E51/'Teine 2'!D51</f>
        <v>1.9849999999999999</v>
      </c>
      <c r="F55" s="112">
        <f>E55*'Teine 2'!F51/'Teine 2'!E51</f>
        <v>0.14999999999999997</v>
      </c>
      <c r="G55" s="112">
        <f>F55*'Teine 2'!G51/'Teine 2'!F51</f>
        <v>0.72499999999999987</v>
      </c>
      <c r="H55" s="2"/>
      <c r="I55" s="2"/>
      <c r="J55" s="2"/>
    </row>
    <row r="56" spans="1:10" ht="15.75" x14ac:dyDescent="0.25">
      <c r="A56" s="61"/>
      <c r="B56" s="107" t="str">
        <f>'Teine 2'!B52</f>
        <v>Punane kapsas, pirn, brokoli (aurutatud)</v>
      </c>
      <c r="C56" s="112">
        <v>50</v>
      </c>
      <c r="D56" s="112">
        <f>C56*'Teine 2'!D52/'Teine 2'!C52</f>
        <v>19.45</v>
      </c>
      <c r="E56" s="112">
        <f>D56*'Teine 2'!E52/'Teine 2'!D52</f>
        <v>3.0750000000000002</v>
      </c>
      <c r="F56" s="112">
        <f>E56*'Teine 2'!F52/'Teine 2'!E52</f>
        <v>0.13350000000000001</v>
      </c>
      <c r="G56" s="112">
        <f>F56*'Teine 2'!G52/'Teine 2'!F52</f>
        <v>0.91500000000000004</v>
      </c>
    </row>
    <row r="57" spans="1:10" ht="15.75" x14ac:dyDescent="0.25">
      <c r="A57" s="61"/>
      <c r="B57" s="107" t="str">
        <f>'Teine 2'!B53</f>
        <v>Salatikaste</v>
      </c>
      <c r="C57" s="112">
        <v>10</v>
      </c>
      <c r="D57" s="112">
        <f>C57*'Teine 2'!D53/'Teine 2'!C53</f>
        <v>70.5</v>
      </c>
      <c r="E57" s="112">
        <f>D57*'Teine 2'!E53/'Teine 2'!D53</f>
        <v>5.9999999999999991E-2</v>
      </c>
      <c r="F57" s="112">
        <f>E57*'Teine 2'!F53/'Teine 2'!E53</f>
        <v>7.7999999999999989</v>
      </c>
      <c r="G57" s="112">
        <f>F57*'Teine 2'!G53/'Teine 2'!F53</f>
        <v>1.9999999999999997E-2</v>
      </c>
    </row>
    <row r="58" spans="1:10" ht="15.75" x14ac:dyDescent="0.25">
      <c r="A58" s="61"/>
      <c r="B58" s="107" t="str">
        <f>'Teine 2'!B54</f>
        <v>Seemnesegu</v>
      </c>
      <c r="C58" s="112">
        <v>10</v>
      </c>
      <c r="D58" s="112">
        <f>C58*'Teine 2'!D54/'Teine 2'!C54</f>
        <v>61.1</v>
      </c>
      <c r="E58" s="112">
        <f>D58*'Teine 2'!E54/'Teine 2'!D54</f>
        <v>1.42</v>
      </c>
      <c r="F58" s="112">
        <f>E58*'Teine 2'!F54/'Teine 2'!E54</f>
        <v>5.36</v>
      </c>
      <c r="G58" s="112">
        <f>F58*'Teine 2'!G54/'Teine 2'!F54</f>
        <v>2.42</v>
      </c>
    </row>
    <row r="59" spans="1:10" ht="15.75" x14ac:dyDescent="0.25">
      <c r="A59" s="61"/>
      <c r="B59" s="107" t="str">
        <f>'Teine 2'!B55</f>
        <v>PRIA Piimatooted (piim, keefir) (L)</v>
      </c>
      <c r="C59" s="112">
        <v>100</v>
      </c>
      <c r="D59" s="112"/>
      <c r="E59" s="112"/>
      <c r="F59" s="112"/>
      <c r="G59" s="112"/>
    </row>
    <row r="60" spans="1:10" ht="15.75" x14ac:dyDescent="0.25">
      <c r="A60" s="61"/>
      <c r="B60" s="107" t="str">
        <f>'Teine 2'!B56</f>
        <v>Rukkileiva- ja sepikutoodete valik (G)</v>
      </c>
      <c r="C60" s="112">
        <v>60</v>
      </c>
      <c r="D60" s="112">
        <f>C60*'Teine 2'!D56/'Teine 2'!C56</f>
        <v>138</v>
      </c>
      <c r="E60" s="112">
        <f>D60*'Teine 2'!E56/'Teine 2'!D56</f>
        <v>29.520000000000003</v>
      </c>
      <c r="F60" s="112">
        <f>E60*'Teine 2'!F56/'Teine 2'!E56</f>
        <v>0.99599999999999989</v>
      </c>
      <c r="G60" s="112">
        <f>F60*'Teine 2'!G56/'Teine 2'!F56</f>
        <v>4.7279999999999998</v>
      </c>
    </row>
    <row r="61" spans="1:10" ht="15.75" x14ac:dyDescent="0.25">
      <c r="A61" s="59"/>
      <c r="B61" s="107" t="str">
        <f>'Teine 2'!B57</f>
        <v>Õun (PRIA)</v>
      </c>
      <c r="C61" s="112">
        <v>100</v>
      </c>
      <c r="D61" s="112">
        <f>C61*'Teine 2'!D57/'Teine 2'!C57</f>
        <v>48.3</v>
      </c>
      <c r="E61" s="112">
        <f>D61*'Teine 2'!E57/'Teine 2'!D57</f>
        <v>10.9</v>
      </c>
      <c r="F61" s="112">
        <f>E61*'[1]Teine 2'!F63/'[1]Teine 2'!E63</f>
        <v>0.14248366013071895</v>
      </c>
      <c r="G61" s="112" t="e">
        <f>F61*'Teine 2'!G57/'Teine 2'!F57</f>
        <v>#DIV/0!</v>
      </c>
    </row>
    <row r="62" spans="1:10" ht="15.75" x14ac:dyDescent="0.25">
      <c r="A62" s="73"/>
      <c r="B62" s="313" t="s">
        <v>10</v>
      </c>
      <c r="C62" s="70"/>
      <c r="D62" s="314">
        <f>SUM(D52:D61)</f>
        <v>956.55000000000007</v>
      </c>
      <c r="E62" s="314">
        <f>SUM(E52:E61)</f>
        <v>126.34500000000003</v>
      </c>
      <c r="F62" s="314">
        <f>SUM(F52:F61)</f>
        <v>31.627983660130717</v>
      </c>
      <c r="G62" s="314" t="e">
        <f>SUM(G52:G61)</f>
        <v>#DIV/0!</v>
      </c>
    </row>
    <row r="63" spans="1:10" ht="15.75" x14ac:dyDescent="0.25">
      <c r="A63" s="12"/>
      <c r="B63" s="16" t="s">
        <v>20</v>
      </c>
      <c r="C63" s="12"/>
      <c r="D63" s="33">
        <f>(D14+D27+D35+D49+D62)/5</f>
        <v>781.66702857142855</v>
      </c>
      <c r="E63" s="33">
        <f>(E14+E27+E35+E49+E62)/5</f>
        <v>113.4703857142857</v>
      </c>
      <c r="F63" s="33">
        <f>(F14+F27+F35+F49+F62)/5</f>
        <v>24.684853874883281</v>
      </c>
      <c r="G63" s="33" t="e">
        <f>(G14+G27+G35+G49+G62)/5</f>
        <v>#DIV/0!</v>
      </c>
    </row>
    <row r="64" spans="1:10" ht="15.75" x14ac:dyDescent="0.25">
      <c r="A64" s="200" t="s">
        <v>35</v>
      </c>
      <c r="B64" s="10"/>
      <c r="C64" s="10"/>
      <c r="D64" s="12"/>
      <c r="E64" s="12"/>
      <c r="F64" s="12"/>
      <c r="G64" s="12"/>
    </row>
    <row r="65" spans="1:7" ht="15.75" x14ac:dyDescent="0.25">
      <c r="A65" s="12" t="s">
        <v>29</v>
      </c>
      <c r="B65" s="12"/>
      <c r="C65" s="11" t="s">
        <v>32</v>
      </c>
      <c r="D65" s="10"/>
      <c r="E65" s="10"/>
      <c r="F65" s="12"/>
      <c r="G65" s="12"/>
    </row>
    <row r="66" spans="1:7" ht="15.75" x14ac:dyDescent="0.25">
      <c r="A66" s="12"/>
      <c r="B66" s="12"/>
      <c r="C66" s="12"/>
      <c r="D66" s="12"/>
      <c r="E66" s="12"/>
      <c r="F66" s="12"/>
      <c r="G66" s="12"/>
    </row>
  </sheetData>
  <pageMargins left="0.7" right="0.7" top="0.75" bottom="0.75" header="0.3" footer="0.3"/>
  <pageSetup paperSize="9" scale="6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EC9C1-A7B3-4CE2-8DEE-D10A6662399B}">
  <ds:schemaRefs>
    <ds:schemaRef ds:uri="6701a4f5-800b-44fa-bf5f-bc261db538fe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671aa42-d00e-4959-96d4-a1ad1e0c3285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Teine 2</vt:lpstr>
      <vt:lpstr>Teine 3</vt:lpstr>
      <vt:lpstr>Teine 4</vt:lpstr>
      <vt:lpstr>Teine 5</vt:lpstr>
      <vt:lpstr>Esimene 2</vt:lpstr>
      <vt:lpstr>Esimene 3</vt:lpstr>
      <vt:lpstr>Esimene 4</vt:lpstr>
      <vt:lpstr>Esimene 5</vt:lpstr>
      <vt:lpstr>Kolmas 2</vt:lpstr>
      <vt:lpstr>Kolmas 3</vt:lpstr>
      <vt:lpstr>Kolmas 4</vt:lpstr>
      <vt:lpstr>Kolmas 5</vt:lpstr>
      <vt:lpstr>'Esimene 2'!Print_Area</vt:lpstr>
      <vt:lpstr>'Esimene 3'!Print_Area</vt:lpstr>
      <vt:lpstr>'Esimene 4'!Print_Area</vt:lpstr>
      <vt:lpstr>'Esimene 5'!Print_Area</vt:lpstr>
      <vt:lpstr>'Kolmas 2'!Print_Area</vt:lpstr>
      <vt:lpstr>'Kolmas 3'!Print_Area</vt:lpstr>
      <vt:lpstr>'Kolmas 4'!Print_Area</vt:lpstr>
      <vt:lpstr>'Kolmas 5'!Print_Area</vt:lpstr>
      <vt:lpstr>'Teine 2'!Print_Area</vt:lpstr>
      <vt:lpstr>'Teine 3'!Print_Area</vt:lpstr>
      <vt:lpstr>'Teine 4'!Print_Area</vt:lpstr>
      <vt:lpstr>'Teine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Dussmann Eesti</cp:lastModifiedBy>
  <cp:revision/>
  <cp:lastPrinted>2024-03-19T12:47:02Z</cp:lastPrinted>
  <dcterms:created xsi:type="dcterms:W3CDTF">2016-09-13T12:12:48Z</dcterms:created>
  <dcterms:modified xsi:type="dcterms:W3CDTF">2024-03-20T12:41:25Z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